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<sst xmlns="http://schemas.openxmlformats.org/spreadsheetml/2006/main" count="417" uniqueCount="403">
  <si>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</si>
  <si>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</si>
  <si>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</si>
  <si>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</si>
  <si>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</si>
  <si>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</si>
  <si>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</si>
  <si>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</si>
  <si>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</si>
  <si>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</si>
  <si>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</si>
  <si>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</si>
  <si>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</si>
  <si>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</si>
  <si>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</si>
  <si>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</si>
  <si>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</si>
  <si>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</si>
  <si>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</si>
  <si>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</si>
  <si>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</si>
  <si>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</si>
  <si>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</si>
  <si>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</si>
  <si>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</si>
  <si>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</si>
  <si>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</si>
  <si>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</si>
  <si>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</si>
  <si>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</si>
  <si>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</si>
  <si>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</si>
  <si>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</si>
  <si>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</si>
  <si>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</si>
  <si>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</si>
  <si>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</si>
  <si>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</si>
  <si>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</si>
  <si>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</si>
  <si>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</si>
  <si>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</si>
  <si>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</si>
  <si>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</si>
  <si>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</si>
  <si>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</si>
  <si>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</si>
  <si>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</si>
  <si>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</si>
  <si>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</si>
  <si>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</si>
  <si>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</si>
  <si>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</si>
  <si>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</si>
  <si>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</si>
  <si>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</si>
  <si>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</si>
  <si>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</si>
  <si>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</si>
  <si>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</si>
  <si>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</si>
  <si>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</si>
  <si>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</si>
  <si>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</si>
  <si>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</si>
  <si>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</si>
  <si>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</si>
  <si>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</si>
  <si>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</si>
  <si>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</si>
  <si>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</si>
  <si>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</si>
  <si>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</si>
  <si>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</si>
  <si>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</si>
  <si>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</si>
  <si>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</si>
  <si>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</si>
  <si>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</si>
  <si>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</si>
  <si>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</si>
  <si>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</si>
  <si>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</si>
  <si>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</si>
  <si>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</si>
  <si>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</si>
  <si>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</si>
  <si>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</si>
  <si>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</si>
  <si>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</si>
  <si>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</si>
  <si>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</si>
  <si>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</si>
  <si>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</si>
  <si>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</si>
  <si>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</si>
  <si>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</si>
  <si>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</si>
  <si>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</si>
  <si>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</si>
  <si>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</si>
  <si>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</si>
  <si>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</si>
  <si>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</si>
  <si>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</si>
  <si>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</si>
  <si>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</si>
  <si>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</si>
  <si>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</si>
  <si>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</si>
  <si>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</si>
  <si>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</si>
  <si>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</si>
  <si>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</si>
  <si>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</si>
  <si>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</si>
  <si>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</si>
  <si>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</si>
  <si>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</si>
  <si>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</si>
  <si>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</si>
  <si>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</si>
  <si>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</si>
  <si>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</si>
  <si>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</si>
  <si>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</si>
  <si>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</si>
  <si>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</si>
  <si>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</si>
  <si>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</si>
  <si>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</si>
  <si>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</si>
  <si>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</si>
  <si>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</si>
  <si>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</si>
  <si>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</si>
  <si>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</si>
  <si>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</si>
  <si>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</si>
  <si>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</si>
  <si>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</si>
  <si>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</si>
  <si>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</si>
  <si>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</si>
  <si>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</si>
  <si>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</si>
  <si>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</si>
  <si>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</si>
  <si>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</si>
  <si>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</si>
  <si>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</si>
  <si>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</si>
  <si>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</si>
  <si>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</si>
  <si>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</si>
  <si>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</si>
  <si>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</si>
  <si>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</si>
  <si>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</si>
  <si>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</si>
  <si>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</si>
  <si>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</si>
  <si>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</si>
  <si>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</si>
  <si>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</si>
  <si>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</si>
  <si>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</si>
  <si>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</si>
  <si>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</si>
  <si>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</si>
  <si>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</si>
  <si>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</si>
  <si>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</si>
  <si>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</si>
  <si>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</si>
  <si>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</si>
  <si>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</si>
  <si>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</si>
  <si>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</si>
  <si>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</si>
  <si>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</si>
  <si>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</si>
  <si>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</si>
  <si>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</si>
  <si>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</si>
  <si>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</si>
  <si>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</si>
  <si>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</si>
  <si>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</si>
  <si>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</si>
  <si>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</si>
  <si>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</si>
  <si>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</si>
  <si>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</si>
  <si>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</si>
  <si>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</si>
  <si>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</si>
  <si>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</si>
  <si>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</si>
  <si>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</si>
  <si>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</si>
  <si>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</si>
  <si>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</si>
  <si>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</si>
  <si>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</si>
  <si>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</si>
  <si>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</si>
  <si>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</si>
  <si>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</si>
  <si>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</si>
  <si>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</si>
  <si>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</si>
  <si>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</si>
  <si>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</si>
  <si>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</si>
  <si>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</si>
  <si>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</si>
  <si>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</si>
  <si>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</si>
  <si>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</si>
  <si>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</si>
  <si>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</si>
  <si>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</si>
  <si>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</si>
  <si>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</si>
  <si>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</si>
  <si>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</si>
  <si>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</si>
  <si>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</si>
  <si>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</si>
  <si>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</si>
  <si>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</si>
  <si>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</si>
  <si>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</si>
  <si>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</si>
  <si>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</si>
  <si>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</si>
  <si>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</si>
  <si>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</si>
  <si>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</si>
  <si>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</si>
  <si>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</si>
  <si>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</si>
  <si>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</si>
  <si>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</si>
  <si>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</si>
  <si>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</si>
  <si>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</si>
  <si>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</si>
  <si>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</si>
  <si>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</si>
  <si>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</si>
  <si>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</si>
  <si>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</si>
  <si>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</si>
  <si>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</si>
  <si>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</si>
  <si>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</si>
  <si>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</si>
  <si>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</si>
  <si>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</si>
  <si>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</si>
  <si>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</si>
  <si>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</si>
  <si>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</si>
  <si>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</si>
  <si>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</si>
  <si>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</si>
  <si>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</si>
  <si>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</si>
  <si>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</si>
  <si>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</si>
  <si>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</si>
  <si>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</si>
  <si>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</si>
  <si>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</si>
  <si>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</si>
  <si>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</si>
  <si>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</si>
  <si>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</si>
  <si>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</si>
  <si>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</si>
  <si>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</si>
  <si>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</si>
  <si>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</si>
  <si>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</si>
  <si>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</si>
  <si>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</si>
  <si>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</si>
  <si>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</si>
  <si>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</si>
  <si>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</si>
  <si>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</si>
  <si>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</si>
  <si>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</si>
  <si>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</si>
  <si>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</si>
  <si>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</si>
  <si>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</si>
  <si>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</si>
  <si>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</si>
  <si>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</si>
  <si>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</si>
  <si>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</si>
  <si>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</si>
  <si>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</si>
  <si>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</si>
  <si>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</si>
  <si>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</si>
  <si>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</si>
  <si>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</si>
  <si>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</si>
  <si>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</si>
  <si>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</si>
  <si>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</si>
  <si>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</si>
  <si>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</si>
  <si>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</si>
  <si>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</si>
  <si>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</si>
  <si>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</si>
  <si>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</si>
  <si>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</si>
  <si>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</si>
  <si>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</si>
  <si>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</si>
  <si>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</si>
  <si>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</si>
  <si>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</si>
  <si>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</si>
  <si>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</si>
  <si>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</si>
  <si>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</si>
  <si>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</si>
  <si>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</si>
  <si>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</si>
  <si>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</si>
  <si>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</si>
  <si>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</si>
  <si>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</si>
  <si>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</si>
  <si>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</si>
  <si>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</si>
  <si>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</si>
  <si>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</si>
  <si>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</si>
  <si>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</si>
  <si>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</si>
  <si>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</si>
  <si>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</si>
  <si>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</si>
  <si>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</si>
  <si>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</si>
  <si>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</si>
  <si>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</si>
  <si>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</si>
  <si>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</si>
  <si>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</si>
  <si>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</si>
  <si>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</si>
  <si>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</si>
  <si>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</si>
  <si>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</si>
  <si>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</si>
  <si>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</si>
  <si>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</si>
  <si>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</si>
  <si>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</si>
  <si>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</si>
  <si>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</si>
  <si>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</si>
  <si>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</si>
  <si>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</si>
  <si>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</si>
  <si>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</si>
  <si>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</si>
  <si>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</si>
  <si>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</si>
  <si>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</si>
  <si>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</si>
  <si>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</si>
  <si>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</si>
  <si>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</si>
  <si>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</si>
  <si>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</si>
  <si>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</si>
  <si>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</si>
  <si>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</si>
  <si>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</si>
  <si>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</si>
  <si>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</si>
  <si>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</si>
  <si>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</si>
  <si>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</si>
  <si>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</si>
  <si>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</si>
  <si>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DIF Sistema para el Desarrollo Integral de la Familia del Municipio de Tepatitlán de Morelos DIF</t>
  </si>
  <si>
    <t xml:space="preserve">NORMA PATRICIA VENEGAS PLASCENCIA </t>
  </si>
  <si>
    <t>Directora General</t>
  </si>
  <si>
    <t>Administradora</t>
  </si>
  <si>
    <t xml:space="preserve"> </t>
  </si>
  <si>
    <t>DEL 1 DE ENERO AL 30 DE SEPTIEMBRE 2018</t>
  </si>
  <si>
    <t>ARAIS RIVAS MELANO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</si>
</sst>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[$-80A]dddd\,\ d&quot; de &quot;mmmm&quot; de &quot;yyyy"/>
    <numFmt numFmtId="167" formatCode="[$-80A]h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1" xfId="0" applyNumberFormat="1" applyFont="1" applyBorder="1" applyAlignment="1">
      <alignment horizontal="right" vertical="center"/>
    </xf>
    <xf numFmtId="165" fontId="50" fillId="0" borderId="22" xfId="0" applyNumberFormat="1" applyFont="1" applyBorder="1" applyAlignment="1">
      <alignment horizontal="right" vertical="center"/>
    </xf>
    <xf numFmtId="165" fontId="50" fillId="0" borderId="18" xfId="0" applyNumberFormat="1" applyFont="1" applyBorder="1" applyAlignment="1">
      <alignment horizontal="right" vertical="center"/>
    </xf>
    <xf numFmtId="165" fontId="50" fillId="0" borderId="19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0" xfId="0" applyNumberFormat="1" applyFont="1" applyAlignment="1">
      <alignment/>
    </xf>
    <xf numFmtId="49" fontId="50" fillId="33" borderId="21" xfId="0" applyNumberFormat="1" applyFont="1" applyFill="1" applyBorder="1" applyAlignment="1" quotePrefix="1">
      <alignment horizontal="center" vertical="center"/>
    </xf>
    <xf numFmtId="49" fontId="50" fillId="33" borderId="22" xfId="0" applyNumberFormat="1" applyFont="1" applyFill="1" applyBorder="1" applyAlignment="1" quotePrefix="1">
      <alignment horizontal="center" vertic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387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="90" zoomScaleNormal="90" zoomScalePageLayoutView="0" workbookViewId="0" topLeftCell="A133">
      <selection activeCell="H20" sqref="H20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7" width="11.421875" style="1" customWidth="1"/>
    <col min="18" max="18" width="15.421875" style="1" bestFit="1" customWidth="1"/>
    <col min="19" max="19" width="12.00390625" style="1" bestFit="1" customWidth="1"/>
    <col min="20" max="16384" width="11.421875" style="1" customWidth="1"/>
  </cols>
  <sheetData>
    <row r="1" spans="1:16" ht="16.5" customHeight="1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6.5" customHeight="1">
      <c r="A2" s="47" t="s">
        <v>396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6.5" customHeight="1">
      <c r="A3" s="50" t="s">
        <v>401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0">
        <v>2018</v>
      </c>
      <c r="P6" s="41">
        <v>2017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2">
        <f>+O65+O78</f>
        <v>10385458.5</v>
      </c>
      <c r="P8" s="43">
        <f>+P65+P78</f>
        <v>11553145</v>
      </c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2">
        <f>O10+O20+O27+O30+O37+O43+O54+O60</f>
        <v>0</v>
      </c>
      <c r="P9" s="32">
        <f>P10+P20+P27+P30+P37+P43+P54+P60</f>
        <v>0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>
        <f>SUM(O11:O18)</f>
        <v>0</v>
      </c>
      <c r="P10" s="32">
        <f>SUM(P11:P18)</f>
        <v>0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v>0</v>
      </c>
      <c r="P11" s="26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5">
        <v>0</v>
      </c>
      <c r="P12" s="26">
        <v>0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5">
        <v>0</v>
      </c>
      <c r="P13" s="26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5">
        <v>0</v>
      </c>
      <c r="P14" s="26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5">
        <v>0</v>
      </c>
      <c r="P15" s="26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5">
        <v>0</v>
      </c>
      <c r="P16" s="26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5">
        <v>0</v>
      </c>
      <c r="P17" s="26">
        <v>0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5">
        <v>0</v>
      </c>
      <c r="P18" s="26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5"/>
      <c r="P19" s="26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2">
        <f>SUM(O21:O25)</f>
        <v>0</v>
      </c>
      <c r="P20" s="32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5">
        <v>0</v>
      </c>
      <c r="P21" s="26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5">
        <v>0</v>
      </c>
      <c r="P22" s="26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5">
        <v>0</v>
      </c>
      <c r="P23" s="26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5">
        <v>0</v>
      </c>
      <c r="P24" s="26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5">
        <v>0</v>
      </c>
      <c r="P25" s="26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/>
      <c r="P26" s="26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2">
        <f>O28</f>
        <v>0</v>
      </c>
      <c r="P27" s="32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5">
        <v>0</v>
      </c>
      <c r="P28" s="26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5"/>
      <c r="P29" s="26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2">
        <f>SUM(O31:O35)</f>
        <v>0</v>
      </c>
      <c r="P30" s="32">
        <f>SUM(P31:P35)</f>
        <v>0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5" t="s">
        <v>400</v>
      </c>
      <c r="P31" s="26">
        <v>0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5">
        <v>0</v>
      </c>
      <c r="P32" s="26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5">
        <v>0</v>
      </c>
      <c r="P33" s="26">
        <v>0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5">
        <v>0</v>
      </c>
      <c r="P34" s="26">
        <v>0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5">
        <v>0</v>
      </c>
      <c r="P35" s="26">
        <v>0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5"/>
      <c r="P36" s="26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2">
        <f>SUM(O38:O41)</f>
        <v>0</v>
      </c>
      <c r="P37" s="32">
        <f>SUM(P38:P41)</f>
        <v>0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5">
        <v>0</v>
      </c>
      <c r="P38" s="26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5">
        <v>0</v>
      </c>
      <c r="P39" s="26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5">
        <v>0</v>
      </c>
      <c r="P40" s="26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v>0</v>
      </c>
      <c r="P41" s="26">
        <v>0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/>
      <c r="P42" s="26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2">
        <f>SUM(O44:O52)</f>
        <v>0</v>
      </c>
      <c r="P43" s="32">
        <f>SUM(P44:P52)</f>
        <v>0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v>0</v>
      </c>
      <c r="P44" s="26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v>0</v>
      </c>
      <c r="P45" s="26">
        <v>0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v>0</v>
      </c>
      <c r="P46" s="26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v>0</v>
      </c>
      <c r="P47" s="26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v>0</v>
      </c>
      <c r="P48" s="26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v>0</v>
      </c>
      <c r="P49" s="26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5">
        <v>0</v>
      </c>
      <c r="P50" s="26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v>0</v>
      </c>
      <c r="P51" s="26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v>0</v>
      </c>
      <c r="P52" s="26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5"/>
      <c r="P53" s="26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2">
        <f>SUM(O55:O58)</f>
        <v>0</v>
      </c>
      <c r="P54" s="32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5">
        <v>0</v>
      </c>
      <c r="P55" s="26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5">
        <v>0</v>
      </c>
      <c r="P56" s="26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5">
        <v>0</v>
      </c>
      <c r="P57" s="26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5">
        <v>0</v>
      </c>
      <c r="P58" s="26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5"/>
      <c r="P59" s="26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2">
        <f>SUM(O61:O62)</f>
        <v>0</v>
      </c>
      <c r="P60" s="32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5">
        <v>0</v>
      </c>
      <c r="P61" s="26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5">
        <v>0</v>
      </c>
      <c r="P62" s="26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5"/>
      <c r="P63" s="2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5"/>
      <c r="P64" s="26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2">
        <f>O66+O71</f>
        <v>10367982.3</v>
      </c>
      <c r="P65" s="32">
        <f>P66+P71</f>
        <v>11529653.19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2">
        <f>SUM(O67:O69)</f>
        <v>0</v>
      </c>
      <c r="P66" s="32">
        <f>SUM(P67:P69)</f>
        <v>0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5">
        <v>0</v>
      </c>
      <c r="P67" s="26">
        <v>0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5">
        <v>0</v>
      </c>
      <c r="P68" s="26">
        <v>0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5">
        <v>0</v>
      </c>
      <c r="P69" s="26">
        <v>0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5"/>
      <c r="P70" s="26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2">
        <f>SUM(O72:O76)</f>
        <v>10367982.3</v>
      </c>
      <c r="P71" s="32">
        <f>SUM(P72:P76)</f>
        <v>11529653.19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5">
        <v>0</v>
      </c>
      <c r="P72" s="26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5">
        <v>155</v>
      </c>
      <c r="P73" s="26">
        <v>360347.19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5">
        <v>9289000</v>
      </c>
      <c r="P74" s="26">
        <v>10000000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5">
        <v>1078827.3</v>
      </c>
      <c r="P75" s="26">
        <v>1169306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5">
        <v>0</v>
      </c>
      <c r="P76" s="26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5"/>
      <c r="P77" s="26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2">
        <f>O79+O83+O90+O92+O95</f>
        <v>17476.2</v>
      </c>
      <c r="P78" s="32">
        <f>P79+P83+P90+P92+P95</f>
        <v>23491.81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2">
        <f>SUM(O80:O81)</f>
        <v>17476.2</v>
      </c>
      <c r="P79" s="32">
        <f>SUM(P80:P81)</f>
        <v>23491.81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5">
        <v>17476.2</v>
      </c>
      <c r="P80" s="26">
        <v>23491.81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5">
        <v>0</v>
      </c>
      <c r="P81" s="26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5"/>
      <c r="P82" s="26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2">
        <f>SUM(O84:O88)</f>
        <v>0</v>
      </c>
      <c r="P83" s="32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5">
        <v>0</v>
      </c>
      <c r="P84" s="26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5">
        <v>0</v>
      </c>
      <c r="P85" s="26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5">
        <v>0</v>
      </c>
      <c r="P86" s="26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5">
        <v>0</v>
      </c>
      <c r="P87" s="26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5">
        <v>0</v>
      </c>
      <c r="P88" s="26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5"/>
      <c r="P89" s="26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2">
        <v>0</v>
      </c>
      <c r="P90" s="33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/>
      <c r="P91" s="35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2">
        <f>O93</f>
        <v>0</v>
      </c>
      <c r="P92" s="32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5">
        <v>0</v>
      </c>
      <c r="P93" s="26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5"/>
      <c r="P94" s="26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2">
        <f>SUM(O96:O102)</f>
        <v>0</v>
      </c>
      <c r="P95" s="32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5">
        <v>0</v>
      </c>
      <c r="P96" s="26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5">
        <v>0</v>
      </c>
      <c r="P97" s="26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5">
        <v>0</v>
      </c>
      <c r="P98" s="26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5">
        <v>0</v>
      </c>
      <c r="P99" s="26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5">
        <v>0</v>
      </c>
      <c r="P100" s="26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5">
        <v>0</v>
      </c>
      <c r="P101" s="26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5">
        <v>0</v>
      </c>
      <c r="P102" s="26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5"/>
      <c r="P103" s="26"/>
    </row>
    <row r="104" spans="1:16" ht="12.75">
      <c r="A104" s="31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2">
        <f>O9+O65+O78</f>
        <v>10385458.5</v>
      </c>
      <c r="P104" s="32">
        <f>P9+P65+P78</f>
        <v>11553145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5"/>
      <c r="P105" s="26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5"/>
      <c r="P106" s="26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2">
        <f>O108+O116+O127</f>
        <v>9902486.11</v>
      </c>
      <c r="P107" s="32">
        <f>P108+P116+P127</f>
        <v>9670762.56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2">
        <f>SUM(O109:O114)</f>
        <v>8175308.399999999</v>
      </c>
      <c r="P108" s="32">
        <f>SUM(P109:P114)</f>
        <v>8455722.75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5">
        <v>6090143.18</v>
      </c>
      <c r="P109" s="26">
        <v>6265001.1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5">
        <v>52699.56</v>
      </c>
      <c r="P110" s="26">
        <v>144496.36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5">
        <v>659518.29</v>
      </c>
      <c r="P111" s="26">
        <v>676075.69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5">
        <v>1214521.91</v>
      </c>
      <c r="P112" s="26">
        <v>1256557.74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5">
        <v>158425.46</v>
      </c>
      <c r="P113" s="26">
        <v>113591.86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5">
        <v>0</v>
      </c>
      <c r="P114" s="26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5"/>
      <c r="P115" s="26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2">
        <f>SUM(O117:O125)</f>
        <v>888434.55</v>
      </c>
      <c r="P116" s="32">
        <f>SUM(P117:P125)</f>
        <v>542621.89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5">
        <v>90987.88</v>
      </c>
      <c r="P117" s="26">
        <v>58147.99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5">
        <v>337767.83</v>
      </c>
      <c r="P118" s="26">
        <v>147255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5">
        <v>0</v>
      </c>
      <c r="P119" s="26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5">
        <v>0</v>
      </c>
      <c r="P120" s="26">
        <v>0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5">
        <v>51729.79</v>
      </c>
      <c r="P121" s="26">
        <v>67661.3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5">
        <v>405067.52</v>
      </c>
      <c r="P122" s="26">
        <v>264988.97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5">
        <v>2881.53</v>
      </c>
      <c r="P123" s="26">
        <v>4568.63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5">
        <v>0</v>
      </c>
      <c r="P124" s="26">
        <v>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5">
        <v>0</v>
      </c>
      <c r="P125" s="26">
        <v>0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5"/>
      <c r="P126" s="26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2">
        <f>SUM(O128:O136)</f>
        <v>838743.16</v>
      </c>
      <c r="P127" s="32">
        <f>SUM(P128:P136)</f>
        <v>672417.9199999999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5">
        <v>183824.45</v>
      </c>
      <c r="P128" s="26">
        <v>182070.45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5">
        <v>19350</v>
      </c>
      <c r="P129" s="26">
        <v>25570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5">
        <v>39406.59</v>
      </c>
      <c r="P130" s="26">
        <v>0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5">
        <v>69097.56</v>
      </c>
      <c r="P131" s="26">
        <v>68562.24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5">
        <v>203256.19</v>
      </c>
      <c r="P132" s="26">
        <v>160868.79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5">
        <v>0</v>
      </c>
      <c r="P133" s="26">
        <v>0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5">
        <v>51591.48</v>
      </c>
      <c r="P134" s="26">
        <v>35580.06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5">
        <v>248786.91</v>
      </c>
      <c r="P135" s="26">
        <v>176339.31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5">
        <v>23429.98</v>
      </c>
      <c r="P136" s="26">
        <v>23427.07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5"/>
      <c r="P137" s="26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2">
        <f>O139+O143+O147+O151+O157+O162+O166+O169+O176</f>
        <v>104865.77</v>
      </c>
      <c r="P138" s="32">
        <f>P139+P143+P147+P151+P157+P162+P166+P169+P176</f>
        <v>140654.04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2">
        <f>SUM(O140:O141)</f>
        <v>0</v>
      </c>
      <c r="P139" s="32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5">
        <v>0</v>
      </c>
      <c r="P140" s="26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5">
        <v>0</v>
      </c>
      <c r="P141" s="26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5"/>
      <c r="P142" s="26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2">
        <f>SUM(O144:O145)</f>
        <v>0</v>
      </c>
      <c r="P143" s="32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5">
        <v>0</v>
      </c>
      <c r="P144" s="26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5">
        <v>0</v>
      </c>
      <c r="P145" s="26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5"/>
      <c r="P146" s="26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2">
        <f>SUM(O148:O149)</f>
        <v>0</v>
      </c>
      <c r="P147" s="32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5">
        <v>0</v>
      </c>
      <c r="P148" s="26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5">
        <v>0</v>
      </c>
      <c r="P149" s="26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5"/>
      <c r="P150" s="26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2">
        <f>SUM(O152:O155)</f>
        <v>104865.77</v>
      </c>
      <c r="P151" s="32">
        <f>SUM(P152:P155)</f>
        <v>140654.04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5">
        <v>104184.74</v>
      </c>
      <c r="P152" s="26">
        <v>140654.04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5">
        <v>0</v>
      </c>
      <c r="P153" s="26">
        <v>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5">
        <v>681.03</v>
      </c>
      <c r="P154" s="26">
        <v>0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5">
        <v>0</v>
      </c>
      <c r="P155" s="26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5"/>
      <c r="P156" s="26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2">
        <f>SUM(O158:O160)</f>
        <v>0</v>
      </c>
      <c r="P157" s="32">
        <f>SUM(P158:P160)</f>
        <v>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5">
        <v>0</v>
      </c>
      <c r="P158" s="26">
        <v>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5">
        <v>0</v>
      </c>
      <c r="P159" s="26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5">
        <v>0</v>
      </c>
      <c r="P160" s="26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5"/>
      <c r="P161" s="26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2">
        <f>SUM(O163:O164)</f>
        <v>0</v>
      </c>
      <c r="P162" s="32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5">
        <v>0</v>
      </c>
      <c r="P163" s="26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5">
        <v>0</v>
      </c>
      <c r="P164" s="26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5"/>
      <c r="P165" s="26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2">
        <f>O167</f>
        <v>0</v>
      </c>
      <c r="P166" s="32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5">
        <v>0</v>
      </c>
      <c r="P167" s="26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5"/>
      <c r="P168" s="26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2">
        <f>SUM(O170:O174)</f>
        <v>0</v>
      </c>
      <c r="P169" s="32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5">
        <v>0</v>
      </c>
      <c r="P170" s="26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5">
        <v>0</v>
      </c>
      <c r="P171" s="26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5">
        <v>0</v>
      </c>
      <c r="P172" s="26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5">
        <v>0</v>
      </c>
      <c r="P173" s="26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5">
        <v>0</v>
      </c>
      <c r="P174" s="26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5"/>
      <c r="P175" s="26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2">
        <f>SUM(O177:O178)</f>
        <v>0</v>
      </c>
      <c r="P176" s="32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5">
        <v>0</v>
      </c>
      <c r="P177" s="26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5">
        <v>0</v>
      </c>
      <c r="P178" s="26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5"/>
      <c r="P179" s="26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2">
        <f>O181+O185+O189</f>
        <v>0</v>
      </c>
      <c r="P180" s="32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2">
        <f>SUM(O182:O183)</f>
        <v>0</v>
      </c>
      <c r="P181" s="32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5">
        <v>0</v>
      </c>
      <c r="P182" s="26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5">
        <v>0</v>
      </c>
      <c r="P183" s="26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5"/>
      <c r="P184" s="26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2">
        <f>SUM(O186:O187)</f>
        <v>0</v>
      </c>
      <c r="P185" s="32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5">
        <v>0</v>
      </c>
      <c r="P186" s="26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5">
        <v>0</v>
      </c>
      <c r="P187" s="26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5"/>
      <c r="P188" s="26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2">
        <f>SUM(O190:O191)</f>
        <v>0</v>
      </c>
      <c r="P189" s="32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5">
        <v>0</v>
      </c>
      <c r="P190" s="26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5">
        <v>0</v>
      </c>
      <c r="P191" s="26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5"/>
      <c r="P192" s="26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2">
        <f>O194+O198+O202+O206+O209</f>
        <v>0</v>
      </c>
      <c r="P193" s="32">
        <f>P194+P198+P202+P206+P209</f>
        <v>0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2">
        <f>SUM(O195:O196)</f>
        <v>0</v>
      </c>
      <c r="P194" s="32">
        <f>SUM(P195:P196)</f>
        <v>0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5">
        <v>0</v>
      </c>
      <c r="P195" s="26">
        <v>0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5">
        <v>0</v>
      </c>
      <c r="P196" s="26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5"/>
      <c r="P197" s="26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2">
        <f>SUM(O199:O200)</f>
        <v>0</v>
      </c>
      <c r="P198" s="32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5">
        <v>0</v>
      </c>
      <c r="P199" s="26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5">
        <v>0</v>
      </c>
      <c r="P200" s="26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5"/>
      <c r="P201" s="26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2">
        <f>SUM(O203:O204)</f>
        <v>0</v>
      </c>
      <c r="P202" s="32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5">
        <v>0</v>
      </c>
      <c r="P203" s="26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5">
        <v>0</v>
      </c>
      <c r="P204" s="26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5"/>
      <c r="P205" s="26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2">
        <f>O207</f>
        <v>0</v>
      </c>
      <c r="P206" s="32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5">
        <v>0</v>
      </c>
      <c r="P207" s="26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5"/>
      <c r="P208" s="26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2">
        <f>SUM(O210:O211)</f>
        <v>0</v>
      </c>
      <c r="P209" s="32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5">
        <v>0</v>
      </c>
      <c r="P210" s="26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5">
        <v>0</v>
      </c>
      <c r="P211" s="26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5"/>
      <c r="P212" s="26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2">
        <f>O214+O223+O227+O234+O237+O240</f>
        <v>261451.88</v>
      </c>
      <c r="P213" s="32">
        <f>P214+P223+P227+P234+P237+P240</f>
        <v>355537.67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2">
        <f>SUM(O215:O221)</f>
        <v>261451.88</v>
      </c>
      <c r="P214" s="32">
        <f>SUM(P215:P221)</f>
        <v>355537.67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5">
        <v>0</v>
      </c>
      <c r="P215" s="26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5">
        <v>0</v>
      </c>
      <c r="P216" s="26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5">
        <v>0</v>
      </c>
      <c r="P217" s="26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5">
        <v>0</v>
      </c>
      <c r="P218" s="26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5">
        <v>261451.88</v>
      </c>
      <c r="P219" s="26">
        <v>355537.67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5">
        <v>0</v>
      </c>
      <c r="P220" s="26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5">
        <v>0</v>
      </c>
      <c r="P221" s="26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5"/>
      <c r="P222" s="26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2">
        <f>SUM(O224:O225)</f>
        <v>0</v>
      </c>
      <c r="P223" s="32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5">
        <v>0</v>
      </c>
      <c r="P224" s="26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5">
        <v>0</v>
      </c>
      <c r="P225" s="26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5"/>
      <c r="P226" s="26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2">
        <f>SUM(O228:O232)</f>
        <v>0</v>
      </c>
      <c r="P227" s="32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5">
        <v>0</v>
      </c>
      <c r="P228" s="26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5">
        <v>0</v>
      </c>
      <c r="P229" s="26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5">
        <v>0</v>
      </c>
      <c r="P230" s="26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5">
        <v>0</v>
      </c>
      <c r="P231" s="26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5">
        <v>0</v>
      </c>
      <c r="P232" s="26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5"/>
      <c r="P233" s="26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2">
        <f>O235</f>
        <v>0</v>
      </c>
      <c r="P234" s="32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5">
        <v>0</v>
      </c>
      <c r="P235" s="26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5"/>
      <c r="P236" s="26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2">
        <f>O238</f>
        <v>0</v>
      </c>
      <c r="P237" s="32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5">
        <v>0</v>
      </c>
      <c r="P238" s="26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5"/>
      <c r="P239" s="26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2">
        <f>SUM(O241:O248)</f>
        <v>0</v>
      </c>
      <c r="P240" s="32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5">
        <v>0</v>
      </c>
      <c r="P241" s="26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5">
        <v>0</v>
      </c>
      <c r="P242" s="26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5">
        <v>0</v>
      </c>
      <c r="P243" s="26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5">
        <v>0</v>
      </c>
      <c r="P244" s="26">
        <v>0</v>
      </c>
    </row>
    <row r="245" spans="1:19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5">
        <v>0</v>
      </c>
      <c r="P245" s="26">
        <v>0</v>
      </c>
      <c r="S245" s="39"/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5">
        <v>0</v>
      </c>
      <c r="P246" s="26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5">
        <v>0</v>
      </c>
      <c r="P247" s="26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5">
        <v>0</v>
      </c>
      <c r="P248" s="26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5"/>
      <c r="P249" s="26"/>
    </row>
    <row r="250" spans="1:16" ht="12.75">
      <c r="A250" s="20">
        <v>5600</v>
      </c>
      <c r="B250" s="21" t="s">
        <v>394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38">
        <v>0</v>
      </c>
      <c r="P250" s="38">
        <f>P251</f>
        <v>1094400</v>
      </c>
    </row>
    <row r="251" spans="1:18" ht="12.75">
      <c r="A251" s="20">
        <v>5610</v>
      </c>
      <c r="B251" s="21" t="s">
        <v>395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5">
        <v>0</v>
      </c>
      <c r="P251" s="26">
        <v>1094400</v>
      </c>
      <c r="R251" s="39"/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2">
        <f>O107+O138+O180+O193+O2136+O251-O213</f>
        <v>9745899.999999998</v>
      </c>
      <c r="P252" s="32">
        <f>P107+P138+P180+P193+P214+P250</f>
        <v>11261354.27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5"/>
      <c r="P253" s="26"/>
    </row>
    <row r="254" spans="1:18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5"/>
      <c r="P254" s="26"/>
      <c r="R254" s="39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5">
        <v>0</v>
      </c>
      <c r="P255" s="26">
        <v>0</v>
      </c>
    </row>
    <row r="256" spans="1:18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5">
        <v>639558.5</v>
      </c>
      <c r="P256" s="26">
        <v>291790.79</v>
      </c>
      <c r="R256" s="39"/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5">
        <v>0</v>
      </c>
      <c r="P257" s="26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5"/>
      <c r="P258" s="26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2">
        <f>SUM(O255:O258)</f>
        <v>639558.5</v>
      </c>
      <c r="P259" s="32">
        <f>SUM(P255:P258)</f>
        <v>291790.79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7"/>
      <c r="P260" s="28"/>
    </row>
    <row r="263" spans="4:15" ht="12.75">
      <c r="D263" s="4" t="s">
        <v>397</v>
      </c>
      <c r="O263" s="24" t="s">
        <v>402</v>
      </c>
    </row>
    <row r="264" spans="4:15" ht="12.75">
      <c r="D264" s="4" t="s">
        <v>398</v>
      </c>
      <c r="O264" s="24" t="s">
        <v>399</v>
      </c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37"/>
      <c r="K265" s="6"/>
      <c r="L265" s="6"/>
      <c r="N265" s="12"/>
      <c r="O265" s="36"/>
      <c r="P265" s="29"/>
    </row>
    <row r="266" spans="4:15" ht="12.75">
      <c r="D266" s="13"/>
      <c r="J266" s="13"/>
      <c r="O266" s="30"/>
    </row>
    <row r="267" spans="4:15" ht="12.75">
      <c r="D267" s="13"/>
      <c r="J267" s="13"/>
      <c r="O267" s="30"/>
    </row>
    <row r="268" ht="15">
      <c r="B268" t="s">
        <v>393</v>
      </c>
    </row>
    <row r="272" spans="6:14" ht="12.75">
      <c r="F272" s="53"/>
      <c r="G272" s="53"/>
      <c r="H272" s="53"/>
      <c r="I272" s="53"/>
      <c r="J272" s="53"/>
      <c r="K272" s="53"/>
      <c r="L272" s="53"/>
      <c r="M272" s="53"/>
      <c r="N272" s="53"/>
    </row>
    <row r="273" spans="6:14" ht="12.75">
      <c r="F273" s="53"/>
      <c r="G273" s="53"/>
      <c r="H273" s="53"/>
      <c r="I273" s="53"/>
      <c r="J273" s="53"/>
      <c r="K273" s="53"/>
      <c r="L273" s="53"/>
      <c r="M273" s="53"/>
      <c r="N273" s="53"/>
    </row>
    <row r="274" spans="6:14" ht="12.75">
      <c r="F274" s="53"/>
      <c r="G274" s="53"/>
      <c r="H274" s="53"/>
      <c r="I274" s="53"/>
      <c r="J274" s="53"/>
      <c r="K274" s="53"/>
      <c r="L274" s="53"/>
      <c r="M274" s="53"/>
      <c r="N274" s="53"/>
    </row>
    <row r="275" spans="6:14" ht="12.75">
      <c r="F275" s="53"/>
      <c r="G275" s="53"/>
      <c r="H275" s="53"/>
      <c r="I275" s="53"/>
      <c r="J275" s="53"/>
      <c r="K275" s="53"/>
      <c r="L275" s="53"/>
      <c r="M275" s="53"/>
      <c r="N275" s="53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2018-11-01T20:36:54Z</cp:lastPrinted>
  <dcterms:created xsi:type="dcterms:W3CDTF">2010-12-03T18:40:30Z</dcterms:created>
  <dcterms:modified xsi:type="dcterms:W3CDTF">2018-11-01T20:37:21Z</dcterms:modified>
  <cp:category/>
  <cp:version/>
  <cp:contentType/>
  <cp:contentStatus/>
</cp:coreProperties>
</file>