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690"/>
  </bookViews>
  <sheets>
    <sheet name="ingresos 2018" sheetId="1" r:id="rId1"/>
  </sheets>
  <definedNames>
    <definedName name="ABRIL" localSheetId="0">#REF!</definedName>
    <definedName name="ABRIL">#REF!</definedName>
    <definedName name="modi" localSheetId="0">#REF!</definedName>
    <definedName name="modi">#REF!</definedName>
  </definedNames>
  <calcPr calcId="145621"/>
</workbook>
</file>

<file path=xl/calcChain.xml><?xml version="1.0" encoding="utf-8"?>
<calcChain xmlns="http://schemas.openxmlformats.org/spreadsheetml/2006/main">
  <c r="C23" i="1" l="1"/>
  <c r="C22" i="1" s="1"/>
  <c r="C21" i="1" s="1"/>
  <c r="O22" i="1"/>
  <c r="O21" i="1" s="1"/>
  <c r="N22" i="1"/>
  <c r="N21" i="1" s="1"/>
  <c r="M22" i="1"/>
  <c r="M21" i="1" s="1"/>
  <c r="L22" i="1"/>
  <c r="L21" i="1" s="1"/>
  <c r="K22" i="1"/>
  <c r="K21" i="1" s="1"/>
  <c r="J22" i="1"/>
  <c r="J21" i="1" s="1"/>
  <c r="I22" i="1"/>
  <c r="I21" i="1" s="1"/>
  <c r="H22" i="1"/>
  <c r="H21" i="1" s="1"/>
  <c r="G22" i="1"/>
  <c r="G21" i="1" s="1"/>
  <c r="F22" i="1"/>
  <c r="E22" i="1"/>
  <c r="E21" i="1" s="1"/>
  <c r="D22" i="1"/>
  <c r="D21" i="1" s="1"/>
  <c r="F21" i="1"/>
  <c r="C15" i="1"/>
  <c r="C14" i="1" s="1"/>
  <c r="O14" i="1"/>
  <c r="N14" i="1"/>
  <c r="M14" i="1"/>
  <c r="L14" i="1"/>
  <c r="K14" i="1"/>
  <c r="J14" i="1"/>
  <c r="I14" i="1"/>
  <c r="H14" i="1"/>
  <c r="G14" i="1"/>
  <c r="F14" i="1"/>
  <c r="E14" i="1"/>
  <c r="D14" i="1"/>
  <c r="C13" i="1"/>
  <c r="C12" i="1" s="1"/>
  <c r="O12" i="1"/>
  <c r="N12" i="1"/>
  <c r="M12" i="1"/>
  <c r="L12" i="1"/>
  <c r="K12" i="1"/>
  <c r="J12" i="1"/>
  <c r="I12" i="1"/>
  <c r="I11" i="1" s="1"/>
  <c r="H12" i="1"/>
  <c r="G12" i="1"/>
  <c r="G11" i="1" s="1"/>
  <c r="F12" i="1"/>
  <c r="E12" i="1"/>
  <c r="E11" i="1" s="1"/>
  <c r="D12" i="1"/>
  <c r="O11" i="1"/>
  <c r="K11" i="1"/>
  <c r="O8" i="1"/>
  <c r="O9" i="1" s="1"/>
  <c r="O5" i="1" s="1"/>
  <c r="O4" i="1" s="1"/>
  <c r="N8" i="1"/>
  <c r="N9" i="1" s="1"/>
  <c r="M8" i="1"/>
  <c r="M9" i="1" s="1"/>
  <c r="M5" i="1" s="1"/>
  <c r="M4" i="1" s="1"/>
  <c r="L8" i="1"/>
  <c r="L9" i="1" s="1"/>
  <c r="K8" i="1"/>
  <c r="K9" i="1" s="1"/>
  <c r="K5" i="1" s="1"/>
  <c r="K4" i="1" s="1"/>
  <c r="J8" i="1"/>
  <c r="J9" i="1" s="1"/>
  <c r="I8" i="1"/>
  <c r="I9" i="1" s="1"/>
  <c r="I5" i="1" s="1"/>
  <c r="I4" i="1" s="1"/>
  <c r="H8" i="1"/>
  <c r="H9" i="1" s="1"/>
  <c r="G8" i="1"/>
  <c r="F8" i="1"/>
  <c r="F9" i="1" s="1"/>
  <c r="E8" i="1"/>
  <c r="E9" i="1" s="1"/>
  <c r="E5" i="1" s="1"/>
  <c r="E4" i="1" s="1"/>
  <c r="D8" i="1"/>
  <c r="D9" i="1" s="1"/>
  <c r="C7" i="1"/>
  <c r="C6" i="1"/>
  <c r="M11" i="1" l="1"/>
  <c r="O3" i="1"/>
  <c r="O24" i="1" s="1"/>
  <c r="K3" i="1"/>
  <c r="G9" i="1"/>
  <c r="C9" i="1" s="1"/>
  <c r="M3" i="1"/>
  <c r="M24" i="1" s="1"/>
  <c r="F11" i="1"/>
  <c r="J11" i="1"/>
  <c r="N11" i="1"/>
  <c r="E3" i="1"/>
  <c r="E24" i="1" s="1"/>
  <c r="D11" i="1"/>
  <c r="H11" i="1"/>
  <c r="L11" i="1"/>
  <c r="C11" i="1"/>
  <c r="I3" i="1"/>
  <c r="I24" i="1" s="1"/>
  <c r="K24" i="1"/>
  <c r="F5" i="1"/>
  <c r="F4" i="1" s="1"/>
  <c r="F3" i="1" s="1"/>
  <c r="F24" i="1" s="1"/>
  <c r="J5" i="1"/>
  <c r="J4" i="1" s="1"/>
  <c r="N5" i="1"/>
  <c r="N4" i="1" s="1"/>
  <c r="C8" i="1"/>
  <c r="H5" i="1"/>
  <c r="H4" i="1" s="1"/>
  <c r="H3" i="1" s="1"/>
  <c r="H24" i="1" s="1"/>
  <c r="L5" i="1"/>
  <c r="L4" i="1" s="1"/>
  <c r="J3" i="1" l="1"/>
  <c r="J24" i="1" s="1"/>
  <c r="L3" i="1"/>
  <c r="L24" i="1" s="1"/>
  <c r="N3" i="1"/>
  <c r="N24" i="1" s="1"/>
  <c r="G5" i="1"/>
  <c r="G4" i="1" s="1"/>
  <c r="G3" i="1" s="1"/>
  <c r="G24" i="1" s="1"/>
  <c r="D5" i="1"/>
  <c r="D4" i="1" s="1"/>
  <c r="D3" i="1" s="1"/>
  <c r="D24" i="1" s="1"/>
  <c r="C10" i="1"/>
  <c r="C5" i="1" s="1"/>
  <c r="C4" i="1" s="1"/>
  <c r="C3" i="1" s="1"/>
  <c r="C24" i="1" s="1"/>
</calcChain>
</file>

<file path=xl/comments1.xml><?xml version="1.0" encoding="utf-8"?>
<comments xmlns="http://schemas.openxmlformats.org/spreadsheetml/2006/main">
  <authors>
    <author>laura.uribe</author>
    <author>pedro.monarrez</author>
    <author>Pedro Fabián Monarrez Mercado</author>
  </authors>
  <commentList>
    <comment ref="A1" authorId="0">
      <text>
        <r>
          <rPr>
            <sz val="10"/>
            <color indexed="81"/>
            <rFont val="Tahoma"/>
            <family val="2"/>
          </rPr>
          <t xml:space="preserve">CRI: Clasificador por Rubro de Ingresos
LI: Ley de Ingresos Municipal
</t>
        </r>
      </text>
    </comment>
    <comment ref="B1" authorId="0">
      <text>
        <r>
          <rPr>
            <b/>
            <sz val="10"/>
            <color indexed="81"/>
            <rFont val="Tahoma"/>
            <family val="2"/>
          </rPr>
          <t xml:space="preserve">Norma para establecer la estructura del formato para publicar en internet el calendario  de Ingresos base mensual. (publicado el 3 de abr. 2013)
En apego al Art. 66 de LGCG, las secretarías de finanzas o equivalentes de las entidades federativas, así como las tesorerías de los municipios ddberán publicar en internet, los calendarios de ingresos en base mensual en los formatos y plazos que determine el CONAC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3" authorId="1">
      <text>
        <r>
          <rPr>
            <b/>
            <sz val="12"/>
            <color indexed="81"/>
            <rFont val="Arial"/>
            <family val="2"/>
          </rPr>
          <t>Son las contribuciones establecidas en Ley por el uso o aprovechamiento de los bienes del dominio público, así como por recibir servicios que presta el Estado en sus funciones de derecho público, excepto cuando se presten por organismos descentralizados u órganos desconcentrados cuando en este último caso, se trate de contraprestaciones que no se encuentren previstas en las Leyes Fiscales respectivas. También son derechos las contribuciones a cargo de los organismos públicos descentralizados por prestar servicios exclusivos del Estado. (CONAC)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1">
      <text>
        <r>
          <rPr>
            <b/>
            <sz val="12"/>
            <color indexed="81"/>
            <rFont val="Arial"/>
            <family val="2"/>
          </rPr>
          <t>Importe de los ingresos por derechos que percibe el ente público por prestar servicios exclusivos del estado.</t>
        </r>
        <r>
          <rPr>
            <sz val="8"/>
            <color indexed="81"/>
            <rFont val="Arial"/>
            <family val="2"/>
          </rPr>
          <t xml:space="preserve">
</t>
        </r>
      </text>
    </comment>
    <comment ref="B5" authorId="2">
      <text>
        <r>
          <rPr>
            <b/>
            <sz val="12"/>
            <color indexed="81"/>
            <rFont val="Arial"/>
            <family val="2"/>
          </rPr>
          <t>Importe de los ingresos que obtiene el municipio de las personas físicas ó jurídicas propietarios o poseedores de inmuebles, que se beneficien directa o indirectamente con los servicios de agua potable, alcantarillado y saneamiento, bien por que reciban todos o algunos de ellos o por que por el frente de los inmuebles, estén instaladas redes de agua potable o alcantarillado.</t>
        </r>
      </text>
    </comment>
    <comment ref="B6" authorId="2">
      <text>
        <r>
          <rPr>
            <b/>
            <sz val="12"/>
            <color indexed="81"/>
            <rFont val="Arial"/>
            <family val="2"/>
          </rPr>
          <t>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habitación, bien por que reciban todos o alguno de ellos o por que por el frente de los inmuebles, estén instaladas redes de agua potable o alcantarillado.</t>
        </r>
      </text>
    </comment>
    <comment ref="B7" authorId="2">
      <text>
        <r>
          <rPr>
            <b/>
            <sz val="12"/>
            <color indexed="81"/>
            <rFont val="Arial"/>
            <family val="2"/>
          </rPr>
          <t>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comercios, industrias, establos e inmuebles no considerados como casa habitacional, bien por que reciban todos o alguno de ellos o por que por el frente de los inmuebles, estén instaladas redes de agua potable o alcantarillado.</t>
        </r>
      </text>
    </comment>
    <comment ref="B8" authorId="2">
      <text>
        <r>
          <rPr>
            <b/>
            <sz val="12"/>
            <color indexed="81"/>
            <rFont val="Arial"/>
            <family val="2"/>
          </rPr>
          <t>Ingresos obtenidos de quienes se beneficien directa o indirectamente de los servicios de agua potable y/o alcantarillado, pagarán adicionalmente un 20% sobre los derechos del servicios de agua potable y/o alcantarillado, cuyo producto será destinado a la construcción, operación y mantenimiento de infraestructura para el saneamiento de aguas residuales, tales como la construcción o mantenimiento de plantas tratadoras de aguas residuales.</t>
        </r>
      </text>
    </comment>
    <comment ref="B9" authorId="2">
      <text>
        <r>
          <rPr>
            <b/>
            <sz val="12"/>
            <color indexed="81"/>
            <rFont val="Arial"/>
            <family val="2"/>
          </rPr>
          <t>Ingresos obtenidos de quienes se beneficien directa o indirectamente de los servicios de agua potable y/o alcantarillado, pagaran adicionalmente un 2% o 3% sobre los derechos del servicios de agua potable y/o alcantarillado, cuyo producto será destinado a la construcción y mantenimiento de infraestructura de las redes de agua potable existentes.</t>
        </r>
      </text>
    </comment>
    <comment ref="B10" authorId="2">
      <text>
        <r>
          <rPr>
            <b/>
            <sz val="12"/>
            <color indexed="81"/>
            <rFont val="Arial"/>
            <family val="2"/>
          </rPr>
          <t>Importe de los ingresos obtenidos por la solicitud de conexión o reconexión al servicio del agua potable y/o descarga de drenaje, incluyen en este rubro los costos de materiales necesarios para su instalación tales como medidor, tubos, mano de obra entre otros.</t>
        </r>
      </text>
    </comment>
    <comment ref="B11" authorId="1">
      <text>
        <r>
          <rPr>
            <b/>
            <sz val="12"/>
            <color indexed="81"/>
            <rFont val="Arial"/>
            <family val="2"/>
          </rPr>
          <t xml:space="preserve">Importe de los ingresos por derechos generados cuando no se cubran los derechos en la fecha o dentro del plazo fijado por las disposiciones fiscales.
</t>
        </r>
      </text>
    </comment>
    <comment ref="B12" authorId="2">
      <text>
        <r>
          <rPr>
            <b/>
            <sz val="12"/>
            <color indexed="81"/>
            <rFont val="Arial"/>
            <family val="2"/>
          </rPr>
          <t>Importe de la indemnización causada por la falta de pago oportuno de los ingresos señalados en el título de derechos de la ley de ingresos.</t>
        </r>
      </text>
    </comment>
    <comment ref="B13" authorId="2">
      <text>
        <r>
          <rPr>
            <b/>
            <sz val="12"/>
            <color indexed="81"/>
            <rFont val="Arial"/>
            <family val="2"/>
          </rPr>
          <t>Importe de la indemnización causada por la falta de pago oportuno en la fecha o dentro del plazo señalado en la ley de ingresos en el título de derechos.</t>
        </r>
      </text>
    </comment>
    <comment ref="B14" authorId="2">
      <text>
        <r>
          <rPr>
            <b/>
            <sz val="12"/>
            <color indexed="81"/>
            <rFont val="Arial"/>
            <family val="2"/>
          </rPr>
          <t xml:space="preserve">Importe de los ingresos que obtenga el erario municipal por la explotación, de los bienes de su propiedad o por la realización de actividades que no correspondan al desarrollo de sus funciones propias de derecho público; como formas impresas, calcomanías de identificación, credenciales, escudos, entre otros. </t>
        </r>
      </text>
    </comment>
    <comment ref="B15" authorId="2">
      <text>
        <r>
          <rPr>
            <b/>
            <sz val="12"/>
            <color indexed="81"/>
            <rFont val="Arial"/>
            <family val="2"/>
          </rPr>
          <t>Importe de los ingresos que obtenga el erario municipal por productos no especificados en los rubros anteriores, tales como entradas a parques y unidades deportivas, talleres, consultas, entre otros.</t>
        </r>
      </text>
    </comment>
    <comment ref="B21" authorId="0">
      <text>
        <r>
          <rPr>
            <b/>
            <sz val="11"/>
            <color indexed="81"/>
            <rFont val="Tahoma"/>
            <family val="2"/>
          </rPr>
          <t>Comprende el importe de los otros ingresos y beneficios que se derivan de transacciones y eventos inusuales, que son propios del objeto del ente público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11"/>
            <color indexed="81"/>
            <rFont val="Tahoma"/>
            <family val="2"/>
          </rPr>
          <t>Comprende el importe de los ingresos por concepto de utilidades por participación patrimonial e intereses generados</t>
        </r>
      </text>
    </comment>
    <comment ref="B23" authorId="0">
      <text>
        <r>
          <rPr>
            <b/>
            <sz val="11"/>
            <color indexed="81"/>
            <rFont val="Tahoma"/>
            <family val="2"/>
          </rPr>
          <t>Comprende el importe de los ingresos por concepto de utilidades por participación patrimonial e intereses generados</t>
        </r>
      </text>
    </comment>
  </commentList>
</comments>
</file>

<file path=xl/sharedStrings.xml><?xml version="1.0" encoding="utf-8"?>
<sst xmlns="http://schemas.openxmlformats.org/spreadsheetml/2006/main" count="48" uniqueCount="47">
  <si>
    <t>CRI/LI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</si>
  <si>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</si>
  <si>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</si>
  <si>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</si>
  <si>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</si>
  <si>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</si>
  <si>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</si>
  <si>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</si>
  <si>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</si>
  <si>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</si>
  <si>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</si>
  <si>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</si>
  <si>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</si>
  <si>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</si>
  <si>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DERECHOS</t>
  </si>
  <si>
    <t>DERECHOS POR PRESTACIÓN DE SERVICIOS</t>
  </si>
  <si>
    <t>4.3.10</t>
  </si>
  <si>
    <t>4.3.10.1</t>
  </si>
  <si>
    <t>Servicio doméstico</t>
  </si>
  <si>
    <t>4.3.10.2</t>
  </si>
  <si>
    <t>Servicio no doméstico</t>
  </si>
  <si>
    <t>4.3.10.5</t>
  </si>
  <si>
    <t>20% para el saneamiento de las aguas residuales</t>
  </si>
  <si>
    <t>4.3.10.6</t>
  </si>
  <si>
    <t>2% o 3% para la infraestructura básica existente</t>
  </si>
  <si>
    <t>4.3.10.8</t>
  </si>
  <si>
    <t>Conexión o reconexión al servicio</t>
  </si>
  <si>
    <t>ACCESORIOS DE LOS DERECHOS</t>
  </si>
  <si>
    <t>4.5.1</t>
  </si>
  <si>
    <t>Recargos</t>
  </si>
  <si>
    <t>4.5.1.1</t>
  </si>
  <si>
    <t>Falta de pago</t>
  </si>
  <si>
    <t>5.1.9</t>
  </si>
  <si>
    <t>Productos diversos</t>
  </si>
  <si>
    <t>5.1.9.9</t>
  </si>
  <si>
    <t>Otros productos no especificados</t>
  </si>
  <si>
    <t>PARTICIPACIONES, APORTACIONES, TRANSFERENCIAS, ASI</t>
  </si>
  <si>
    <t>CONVENIOS</t>
  </si>
  <si>
    <t>PROTAR</t>
  </si>
  <si>
    <t>PRODDER</t>
  </si>
  <si>
    <t>PRODI</t>
  </si>
  <si>
    <t xml:space="preserve">OTROS INGRESOS Y BENEFICIOS </t>
  </si>
  <si>
    <t>Ingresos financieros</t>
  </si>
  <si>
    <t>10.1.1</t>
  </si>
  <si>
    <t>TOTAL DE INGRESOS</t>
  </si>
  <si>
    <t>Agua potable, drenaje, alcantarillado, tratamiento y disposición final de aguas residuales</t>
  </si>
  <si>
    <t>PRESUPUESTO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</si>
</sst>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_-* #,##0.00_-;\-* #,##0.00_-;_-* &quot;-&quot;_-;_-@_-"/>
    <numFmt numFmtId="166" formatCode="0_ ;\-0\ "/>
    <numFmt numFmtId="167" formatCode="_-[$€]* #,##0.00_-;\-[$€]* #,##0.00_-;_-[$€]* &quot;-&quot;??_-;_-@_-"/>
    <numFmt numFmtId="168" formatCode="#,##0.0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Arial"/>
      <family val="2"/>
    </font>
    <font>
      <sz val="8"/>
      <color indexed="81"/>
      <name val="Tahoma"/>
      <family val="2"/>
    </font>
    <font>
      <sz val="8"/>
      <color indexed="8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6FEBD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9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/>
    </xf>
    <xf numFmtId="165" fontId="3" fillId="3" borderId="1" xfId="0" applyNumberFormat="1" applyFont="1" applyFill="1" applyBorder="1" applyAlignment="1" applyProtection="1">
      <alignment horizontal="right" vertical="center" wrapText="1"/>
    </xf>
    <xf numFmtId="0" fontId="6" fillId="4" borderId="1" xfId="2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165" fontId="3" fillId="4" borderId="1" xfId="0" applyNumberFormat="1" applyFont="1" applyFill="1" applyBorder="1" applyAlignment="1" applyProtection="1">
      <alignment vertical="center"/>
    </xf>
    <xf numFmtId="0" fontId="6" fillId="5" borderId="1" xfId="2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left" vertical="center" wrapText="1"/>
    </xf>
    <xf numFmtId="165" fontId="2" fillId="5" borderId="1" xfId="0" applyNumberFormat="1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165" fontId="0" fillId="0" borderId="1" xfId="0" applyNumberFormat="1" applyFont="1" applyBorder="1" applyAlignment="1" applyProtection="1">
      <alignment horizontal="right" vertical="center"/>
      <protection locked="0"/>
    </xf>
    <xf numFmtId="165" fontId="0" fillId="0" borderId="1" xfId="0" applyNumberFormat="1" applyFont="1" applyBorder="1" applyAlignment="1" applyProtection="1">
      <alignment horizontal="right" vertical="center" indent="2"/>
      <protection locked="0"/>
    </xf>
    <xf numFmtId="0" fontId="10" fillId="5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166" fontId="4" fillId="3" borderId="1" xfId="0" applyNumberFormat="1" applyFont="1" applyFill="1" applyBorder="1" applyAlignment="1" applyProtection="1">
      <alignment horizontal="left" vertical="center"/>
    </xf>
    <xf numFmtId="165" fontId="12" fillId="2" borderId="1" xfId="0" applyNumberFormat="1" applyFont="1" applyFill="1" applyBorder="1" applyAlignment="1" applyProtection="1">
      <alignment horizontal="right" vertical="center"/>
    </xf>
    <xf numFmtId="44" fontId="0" fillId="0" borderId="0" xfId="1" applyFont="1"/>
    <xf numFmtId="43" fontId="0" fillId="0" borderId="0" xfId="0" applyNumberFormat="1"/>
    <xf numFmtId="4" fontId="0" fillId="0" borderId="0" xfId="0" applyNumberFormat="1"/>
    <xf numFmtId="165" fontId="0" fillId="0" borderId="1" xfId="0" applyNumberFormat="1" applyFont="1" applyFill="1" applyBorder="1" applyAlignment="1" applyProtection="1">
      <alignment horizontal="right" vertical="center"/>
      <protection locked="0"/>
    </xf>
    <xf numFmtId="168" fontId="0" fillId="0" borderId="0" xfId="0" applyNumberFormat="1"/>
    <xf numFmtId="41" fontId="3" fillId="2" borderId="2" xfId="0" applyNumberFormat="1" applyFont="1" applyFill="1" applyBorder="1" applyAlignment="1" applyProtection="1">
      <alignment horizontal="center" vertical="center" wrapText="1"/>
    </xf>
    <xf numFmtId="41" fontId="3" fillId="2" borderId="3" xfId="0" applyNumberFormat="1" applyFont="1" applyFill="1" applyBorder="1" applyAlignment="1" applyProtection="1">
      <alignment horizontal="center" vertical="center" wrapText="1"/>
    </xf>
    <xf numFmtId="166" fontId="11" fillId="2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</cellXfs>
  <cellStyles count="31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"/>
    <cellStyle name="Normal 3" xfId="25"/>
    <cellStyle name="Normal 4" xfId="26"/>
    <cellStyle name="Normal 5" xfId="27"/>
    <cellStyle name="Normal 6" xfId="28"/>
    <cellStyle name="Porcentual 2" xfId="29"/>
    <cellStyle name="Título de hoja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zoomScaleNormal="100" workbookViewId="0">
      <selection activeCell="C26" sqref="C26"/>
    </sheetView>
  </sheetViews>
  <sheetFormatPr baseColWidth="10" defaultRowHeight="15" x14ac:dyDescent="0.25"/>
  <cols>
    <col min="2" max="2" width="37" customWidth="1"/>
    <col min="3" max="3" width="17.28515625" customWidth="1"/>
    <col min="4" max="4" width="17.28515625" bestFit="1" customWidth="1"/>
    <col min="5" max="5" width="14.140625" bestFit="1" customWidth="1"/>
    <col min="6" max="7" width="13.140625" bestFit="1" customWidth="1"/>
    <col min="8" max="8" width="17.42578125" customWidth="1"/>
    <col min="9" max="13" width="13.140625" bestFit="1" customWidth="1"/>
    <col min="14" max="15" width="14.140625" bestFit="1" customWidth="1"/>
  </cols>
  <sheetData>
    <row r="1" spans="1:15" ht="15" customHeight="1" x14ac:dyDescent="0.25">
      <c r="A1" s="26" t="s">
        <v>0</v>
      </c>
      <c r="B1" s="26" t="s">
        <v>1</v>
      </c>
      <c r="C1" s="27" t="s">
        <v>46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</row>
    <row r="2" spans="1:15" x14ac:dyDescent="0.25">
      <c r="A2" s="26"/>
      <c r="B2" s="26"/>
      <c r="C2" s="28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.75" x14ac:dyDescent="0.25">
      <c r="A3" s="1">
        <v>4</v>
      </c>
      <c r="B3" s="2" t="s">
        <v>14</v>
      </c>
      <c r="C3" s="3">
        <f>+C4+C11</f>
        <v>118594477.23</v>
      </c>
      <c r="D3" s="3">
        <f t="shared" ref="D3:O3" si="0">+D4+D11</f>
        <v>24551389.652261786</v>
      </c>
      <c r="E3" s="3">
        <f t="shared" si="0"/>
        <v>10745835.473212924</v>
      </c>
      <c r="F3" s="3">
        <f t="shared" si="0"/>
        <v>7793818.7957667746</v>
      </c>
      <c r="G3" s="3">
        <f t="shared" si="0"/>
        <v>7420197.2916295314</v>
      </c>
      <c r="H3" s="3">
        <f t="shared" si="0"/>
        <v>8537398.689897351</v>
      </c>
      <c r="I3" s="3">
        <f t="shared" si="0"/>
        <v>7736867.4491109028</v>
      </c>
      <c r="J3" s="3">
        <f t="shared" si="0"/>
        <v>7570897.3704733187</v>
      </c>
      <c r="K3" s="3">
        <f t="shared" si="0"/>
        <v>8740317.7645845618</v>
      </c>
      <c r="L3" s="3">
        <f t="shared" si="0"/>
        <v>7127173.8009595564</v>
      </c>
      <c r="M3" s="3">
        <f t="shared" si="0"/>
        <v>8926783.9531054627</v>
      </c>
      <c r="N3" s="3">
        <f t="shared" si="0"/>
        <v>9734435.4988476615</v>
      </c>
      <c r="O3" s="3">
        <f t="shared" si="0"/>
        <v>9709361.4901501928</v>
      </c>
    </row>
    <row r="4" spans="1:15" ht="30" x14ac:dyDescent="0.25">
      <c r="A4" s="4">
        <v>4.3</v>
      </c>
      <c r="B4" s="5" t="s">
        <v>15</v>
      </c>
      <c r="C4" s="6">
        <f>+C5</f>
        <v>115279134.86070001</v>
      </c>
      <c r="D4" s="6">
        <f t="shared" ref="D4:O4" si="1">+D5</f>
        <v>24172005.827961788</v>
      </c>
      <c r="E4" s="6">
        <f t="shared" si="1"/>
        <v>10414412.754312923</v>
      </c>
      <c r="F4" s="6">
        <f t="shared" si="1"/>
        <v>7462646.7788667744</v>
      </c>
      <c r="G4" s="6">
        <f t="shared" si="1"/>
        <v>7175107.5453295317</v>
      </c>
      <c r="H4" s="6">
        <f t="shared" si="1"/>
        <v>8171945.4198973514</v>
      </c>
      <c r="I4" s="6">
        <f t="shared" si="1"/>
        <v>7473914.2377109025</v>
      </c>
      <c r="J4" s="6">
        <f t="shared" si="1"/>
        <v>7337670.391673319</v>
      </c>
      <c r="K4" s="6">
        <f t="shared" si="1"/>
        <v>8489913.3830845617</v>
      </c>
      <c r="L4" s="6">
        <f t="shared" si="1"/>
        <v>6917265.0848595565</v>
      </c>
      <c r="M4" s="6">
        <f t="shared" si="1"/>
        <v>8635160.6917054635</v>
      </c>
      <c r="N4" s="6">
        <f t="shared" si="1"/>
        <v>9496621.785847662</v>
      </c>
      <c r="O4" s="6">
        <f t="shared" si="1"/>
        <v>9532470.9594501927</v>
      </c>
    </row>
    <row r="5" spans="1:15" ht="45" x14ac:dyDescent="0.25">
      <c r="A5" s="7" t="s">
        <v>16</v>
      </c>
      <c r="B5" s="8" t="s">
        <v>45</v>
      </c>
      <c r="C5" s="9">
        <f>SUM(C6:C10)</f>
        <v>115279134.86070001</v>
      </c>
      <c r="D5" s="9">
        <f t="shared" ref="D5:O5" si="2">SUM(D6:D10)</f>
        <v>24172005.827961788</v>
      </c>
      <c r="E5" s="9">
        <f t="shared" si="2"/>
        <v>10414412.754312923</v>
      </c>
      <c r="F5" s="9">
        <f t="shared" si="2"/>
        <v>7462646.7788667744</v>
      </c>
      <c r="G5" s="9">
        <f t="shared" si="2"/>
        <v>7175107.5453295317</v>
      </c>
      <c r="H5" s="9">
        <f t="shared" si="2"/>
        <v>8171945.4198973514</v>
      </c>
      <c r="I5" s="9">
        <f t="shared" si="2"/>
        <v>7473914.2377109025</v>
      </c>
      <c r="J5" s="9">
        <f t="shared" si="2"/>
        <v>7337670.391673319</v>
      </c>
      <c r="K5" s="9">
        <f t="shared" si="2"/>
        <v>8489913.3830845617</v>
      </c>
      <c r="L5" s="9">
        <f t="shared" si="2"/>
        <v>6917265.0848595565</v>
      </c>
      <c r="M5" s="9">
        <f t="shared" si="2"/>
        <v>8635160.6917054635</v>
      </c>
      <c r="N5" s="9">
        <f t="shared" si="2"/>
        <v>9496621.785847662</v>
      </c>
      <c r="O5" s="9">
        <f t="shared" si="2"/>
        <v>9532470.9594501927</v>
      </c>
    </row>
    <row r="6" spans="1:15" x14ac:dyDescent="0.25">
      <c r="A6" s="10" t="s">
        <v>17</v>
      </c>
      <c r="B6" s="11" t="s">
        <v>18</v>
      </c>
      <c r="C6" s="21">
        <f>SUM(D6:O6)</f>
        <v>63770258.986278974</v>
      </c>
      <c r="D6" s="12">
        <v>15953765.726378109</v>
      </c>
      <c r="E6" s="12">
        <v>5508608.0938049182</v>
      </c>
      <c r="F6" s="12">
        <v>4165020.1057589734</v>
      </c>
      <c r="G6" s="12">
        <v>3604613.5232983427</v>
      </c>
      <c r="H6" s="13">
        <v>4311349.462638746</v>
      </c>
      <c r="I6" s="12">
        <v>4029972.432582228</v>
      </c>
      <c r="J6" s="12">
        <v>3858181.5857538586</v>
      </c>
      <c r="K6" s="12">
        <v>4399357.0197794866</v>
      </c>
      <c r="L6" s="12">
        <v>3894012.3552248357</v>
      </c>
      <c r="M6" s="12">
        <v>4637809.2307705004</v>
      </c>
      <c r="N6" s="12">
        <v>4520424.2297258498</v>
      </c>
      <c r="O6" s="12">
        <v>4887145.2205631286</v>
      </c>
    </row>
    <row r="7" spans="1:15" x14ac:dyDescent="0.25">
      <c r="A7" s="10" t="s">
        <v>19</v>
      </c>
      <c r="B7" s="11" t="s">
        <v>20</v>
      </c>
      <c r="C7" s="21">
        <f t="shared" ref="C7:C10" si="3">SUM(D7:O7)</f>
        <v>10169284.482282832</v>
      </c>
      <c r="D7" s="12">
        <v>1144170.115302494</v>
      </c>
      <c r="E7" s="12">
        <v>832323.56981791009</v>
      </c>
      <c r="F7" s="12">
        <v>753324.43255532044</v>
      </c>
      <c r="G7" s="12">
        <v>660029.46861504077</v>
      </c>
      <c r="H7" s="13">
        <v>944448.75196168525</v>
      </c>
      <c r="I7" s="12">
        <v>866083.94737611548</v>
      </c>
      <c r="J7" s="12">
        <v>839442.14860918676</v>
      </c>
      <c r="K7" s="12">
        <v>930973.5721742108</v>
      </c>
      <c r="L7" s="12">
        <v>708286.3263808738</v>
      </c>
      <c r="M7" s="12">
        <v>883351.08691279776</v>
      </c>
      <c r="N7" s="12">
        <v>799884.83106528467</v>
      </c>
      <c r="O7" s="12">
        <v>806966.23151191243</v>
      </c>
    </row>
    <row r="8" spans="1:15" ht="23.25" customHeight="1" x14ac:dyDescent="0.25">
      <c r="A8" s="10" t="s">
        <v>21</v>
      </c>
      <c r="B8" s="11" t="s">
        <v>22</v>
      </c>
      <c r="C8" s="12">
        <f t="shared" si="3"/>
        <v>22181863.040568542</v>
      </c>
      <c r="D8" s="12">
        <f>+(D7+D6)*0.3</f>
        <v>5129380.7525041811</v>
      </c>
      <c r="E8" s="12">
        <f t="shared" ref="E8:O8" si="4">+(E7+E6)*0.3</f>
        <v>1902279.4990868485</v>
      </c>
      <c r="F8" s="12">
        <f t="shared" si="4"/>
        <v>1475503.3614942881</v>
      </c>
      <c r="G8" s="12">
        <f t="shared" si="4"/>
        <v>1279392.8975740152</v>
      </c>
      <c r="H8" s="12">
        <f t="shared" si="4"/>
        <v>1576739.4643801292</v>
      </c>
      <c r="I8" s="12">
        <f t="shared" si="4"/>
        <v>1468816.9139875032</v>
      </c>
      <c r="J8" s="12">
        <f t="shared" si="4"/>
        <v>1409287.1203089135</v>
      </c>
      <c r="K8" s="12">
        <f t="shared" si="4"/>
        <v>1599099.1775861091</v>
      </c>
      <c r="L8" s="12">
        <f t="shared" si="4"/>
        <v>1380689.6044817129</v>
      </c>
      <c r="M8" s="12">
        <f t="shared" si="4"/>
        <v>1656348.0953049895</v>
      </c>
      <c r="N8" s="12">
        <f t="shared" si="4"/>
        <v>1596092.7182373405</v>
      </c>
      <c r="O8" s="12">
        <f t="shared" si="4"/>
        <v>1708233.4356225121</v>
      </c>
    </row>
    <row r="9" spans="1:15" ht="28.5" customHeight="1" x14ac:dyDescent="0.25">
      <c r="A9" s="10" t="s">
        <v>23</v>
      </c>
      <c r="B9" s="11" t="s">
        <v>24</v>
      </c>
      <c r="C9" s="12">
        <f t="shared" si="3"/>
        <v>4806070.3254565168</v>
      </c>
      <c r="D9" s="12">
        <f>+(D8+D7+D6)*0.05</f>
        <v>1111365.8297092393</v>
      </c>
      <c r="E9" s="12">
        <f t="shared" ref="E9:O9" si="5">+(E8+E7+E6)*0.05</f>
        <v>412160.55813548388</v>
      </c>
      <c r="F9" s="12">
        <f t="shared" si="5"/>
        <v>319692.39499042911</v>
      </c>
      <c r="G9" s="12">
        <f t="shared" si="5"/>
        <v>277201.79447436996</v>
      </c>
      <c r="H9" s="12">
        <f t="shared" si="5"/>
        <v>341626.8839490281</v>
      </c>
      <c r="I9" s="12">
        <f t="shared" si="5"/>
        <v>318243.66469729238</v>
      </c>
      <c r="J9" s="12">
        <f t="shared" si="5"/>
        <v>305345.54273359798</v>
      </c>
      <c r="K9" s="12">
        <f t="shared" si="5"/>
        <v>346471.48847699037</v>
      </c>
      <c r="L9" s="12">
        <f t="shared" si="5"/>
        <v>299149.41430437117</v>
      </c>
      <c r="M9" s="12">
        <f t="shared" si="5"/>
        <v>358875.42064941442</v>
      </c>
      <c r="N9" s="12">
        <f t="shared" si="5"/>
        <v>345820.08895142376</v>
      </c>
      <c r="O9" s="12">
        <f t="shared" si="5"/>
        <v>370117.24438487767</v>
      </c>
    </row>
    <row r="10" spans="1:15" x14ac:dyDescent="0.25">
      <c r="A10" s="10" t="s">
        <v>25</v>
      </c>
      <c r="B10" s="11" t="s">
        <v>26</v>
      </c>
      <c r="C10" s="21">
        <f t="shared" si="3"/>
        <v>14351658.026113154</v>
      </c>
      <c r="D10" s="12">
        <v>833323.40406776301</v>
      </c>
      <c r="E10" s="12">
        <v>1759041.0334677629</v>
      </c>
      <c r="F10" s="12">
        <v>749106.48406776309</v>
      </c>
      <c r="G10" s="12">
        <v>1353869.861367763</v>
      </c>
      <c r="H10" s="13">
        <v>997780.85696776316</v>
      </c>
      <c r="I10" s="12">
        <v>790797.27906776301</v>
      </c>
      <c r="J10" s="12">
        <v>925413.99426776299</v>
      </c>
      <c r="K10" s="12">
        <v>1214012.125067763</v>
      </c>
      <c r="L10" s="12">
        <v>635127.38446776301</v>
      </c>
      <c r="M10" s="12">
        <v>1098776.8580677628</v>
      </c>
      <c r="N10" s="12">
        <v>2234399.9178677634</v>
      </c>
      <c r="O10" s="12">
        <v>1760008.8273677628</v>
      </c>
    </row>
    <row r="11" spans="1:15" x14ac:dyDescent="0.25">
      <c r="A11" s="4">
        <v>4.5</v>
      </c>
      <c r="B11" s="5" t="s">
        <v>27</v>
      </c>
      <c r="C11" s="6">
        <f>+C12+C14</f>
        <v>3315342.3692999999</v>
      </c>
      <c r="D11" s="6">
        <f t="shared" ref="D11:O11" si="6">+D12+D14</f>
        <v>379383.82429999998</v>
      </c>
      <c r="E11" s="6">
        <f t="shared" si="6"/>
        <v>331422.71889999998</v>
      </c>
      <c r="F11" s="6">
        <f t="shared" si="6"/>
        <v>331172.01690000005</v>
      </c>
      <c r="G11" s="6">
        <f t="shared" si="6"/>
        <v>245089.7463</v>
      </c>
      <c r="H11" s="6">
        <f t="shared" si="6"/>
        <v>365453.27</v>
      </c>
      <c r="I11" s="6">
        <f t="shared" si="6"/>
        <v>262953.21139999997</v>
      </c>
      <c r="J11" s="6">
        <f t="shared" si="6"/>
        <v>233226.97880000001</v>
      </c>
      <c r="K11" s="6">
        <f t="shared" si="6"/>
        <v>250404.38149999999</v>
      </c>
      <c r="L11" s="6">
        <f t="shared" si="6"/>
        <v>209908.71610000002</v>
      </c>
      <c r="M11" s="6">
        <f t="shared" si="6"/>
        <v>291623.26139999996</v>
      </c>
      <c r="N11" s="6">
        <f t="shared" si="6"/>
        <v>237813.71299999999</v>
      </c>
      <c r="O11" s="6">
        <f t="shared" si="6"/>
        <v>176890.5307</v>
      </c>
    </row>
    <row r="12" spans="1:15" x14ac:dyDescent="0.25">
      <c r="A12" s="7" t="s">
        <v>28</v>
      </c>
      <c r="B12" s="14" t="s">
        <v>29</v>
      </c>
      <c r="C12" s="9">
        <f>+C13</f>
        <v>1361509.0733999999</v>
      </c>
      <c r="D12" s="9">
        <f t="shared" ref="D12:O12" si="7">+D13</f>
        <v>177878.92970000001</v>
      </c>
      <c r="E12" s="9">
        <f t="shared" si="7"/>
        <v>147565.0306</v>
      </c>
      <c r="F12" s="9">
        <f t="shared" si="7"/>
        <v>138413.12010000003</v>
      </c>
      <c r="G12" s="9">
        <f t="shared" si="7"/>
        <v>85244.355299999996</v>
      </c>
      <c r="H12" s="9">
        <f t="shared" si="7"/>
        <v>122874.5298</v>
      </c>
      <c r="I12" s="9">
        <f t="shared" si="7"/>
        <v>109366.72869999999</v>
      </c>
      <c r="J12" s="9">
        <f t="shared" si="7"/>
        <v>101485.3953</v>
      </c>
      <c r="K12" s="9">
        <f t="shared" si="7"/>
        <v>104526.2334</v>
      </c>
      <c r="L12" s="9">
        <f t="shared" si="7"/>
        <v>81155.3995</v>
      </c>
      <c r="M12" s="9">
        <f t="shared" si="7"/>
        <v>106998.1201</v>
      </c>
      <c r="N12" s="9">
        <f t="shared" si="7"/>
        <v>105452.2343</v>
      </c>
      <c r="O12" s="9">
        <f t="shared" si="7"/>
        <v>80548.996599999999</v>
      </c>
    </row>
    <row r="13" spans="1:15" x14ac:dyDescent="0.25">
      <c r="A13" s="10" t="s">
        <v>30</v>
      </c>
      <c r="B13" s="11" t="s">
        <v>31</v>
      </c>
      <c r="C13" s="21">
        <f t="shared" ref="C13" si="8">SUM(D13:O13)</f>
        <v>1361509.0733999999</v>
      </c>
      <c r="D13" s="12">
        <v>177878.92970000001</v>
      </c>
      <c r="E13" s="12">
        <v>147565.0306</v>
      </c>
      <c r="F13" s="12">
        <v>138413.12010000003</v>
      </c>
      <c r="G13" s="12">
        <v>85244.355299999996</v>
      </c>
      <c r="H13" s="13">
        <v>122874.5298</v>
      </c>
      <c r="I13" s="12">
        <v>109366.72869999999</v>
      </c>
      <c r="J13" s="12">
        <v>101485.3953</v>
      </c>
      <c r="K13" s="12">
        <v>104526.2334</v>
      </c>
      <c r="L13" s="12">
        <v>81155.3995</v>
      </c>
      <c r="M13" s="12">
        <v>106998.1201</v>
      </c>
      <c r="N13" s="12">
        <v>105452.2343</v>
      </c>
      <c r="O13" s="12">
        <v>80548.996599999999</v>
      </c>
    </row>
    <row r="14" spans="1:15" x14ac:dyDescent="0.25">
      <c r="A14" s="7" t="s">
        <v>32</v>
      </c>
      <c r="B14" s="8" t="s">
        <v>33</v>
      </c>
      <c r="C14" s="9">
        <f>+C15</f>
        <v>1953833.2959</v>
      </c>
      <c r="D14" s="9">
        <f t="shared" ref="D14:O14" si="9">+D15</f>
        <v>201504.8946</v>
      </c>
      <c r="E14" s="9">
        <f t="shared" si="9"/>
        <v>183857.68829999998</v>
      </c>
      <c r="F14" s="9">
        <f t="shared" si="9"/>
        <v>192758.89680000002</v>
      </c>
      <c r="G14" s="9">
        <f t="shared" si="9"/>
        <v>159845.391</v>
      </c>
      <c r="H14" s="9">
        <f t="shared" si="9"/>
        <v>242578.7402</v>
      </c>
      <c r="I14" s="9">
        <f t="shared" si="9"/>
        <v>153586.48269999999</v>
      </c>
      <c r="J14" s="9">
        <f t="shared" si="9"/>
        <v>131741.58350000001</v>
      </c>
      <c r="K14" s="9">
        <f t="shared" si="9"/>
        <v>145878.14809999999</v>
      </c>
      <c r="L14" s="9">
        <f t="shared" si="9"/>
        <v>128753.31660000001</v>
      </c>
      <c r="M14" s="9">
        <f t="shared" si="9"/>
        <v>184625.14129999999</v>
      </c>
      <c r="N14" s="9">
        <f t="shared" si="9"/>
        <v>132361.47870000001</v>
      </c>
      <c r="O14" s="9">
        <f t="shared" si="9"/>
        <v>96341.534100000004</v>
      </c>
    </row>
    <row r="15" spans="1:15" x14ac:dyDescent="0.25">
      <c r="A15" s="10" t="s">
        <v>34</v>
      </c>
      <c r="B15" s="15" t="s">
        <v>35</v>
      </c>
      <c r="C15" s="21">
        <f t="shared" ref="C15" si="10">SUM(D15:O15)</f>
        <v>1953833.2959</v>
      </c>
      <c r="D15" s="12">
        <v>201504.8946</v>
      </c>
      <c r="E15" s="12">
        <v>183857.68829999998</v>
      </c>
      <c r="F15" s="12">
        <v>192758.89680000002</v>
      </c>
      <c r="G15" s="12">
        <v>159845.391</v>
      </c>
      <c r="H15" s="13">
        <v>242578.7402</v>
      </c>
      <c r="I15" s="12">
        <v>153586.48269999999</v>
      </c>
      <c r="J15" s="12">
        <v>131741.58350000001</v>
      </c>
      <c r="K15" s="12">
        <v>145878.14809999999</v>
      </c>
      <c r="L15" s="12">
        <v>128753.31660000001</v>
      </c>
      <c r="M15" s="12">
        <v>184625.14129999999</v>
      </c>
      <c r="N15" s="12">
        <v>132361.47870000001</v>
      </c>
      <c r="O15" s="12">
        <v>96341.534100000004</v>
      </c>
    </row>
    <row r="16" spans="1:15" ht="15.75" hidden="1" x14ac:dyDescent="0.25">
      <c r="A16" s="1"/>
      <c r="B16" s="16" t="s">
        <v>36</v>
      </c>
      <c r="C16" s="3"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idden="1" x14ac:dyDescent="0.25">
      <c r="A17" s="7"/>
      <c r="B17" s="8" t="s">
        <v>37</v>
      </c>
      <c r="C17" s="9"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idden="1" x14ac:dyDescent="0.25">
      <c r="A18" s="10"/>
      <c r="B18" s="15" t="s">
        <v>38</v>
      </c>
      <c r="C18" s="12"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idden="1" x14ac:dyDescent="0.25">
      <c r="A19" s="10"/>
      <c r="B19" s="15" t="s">
        <v>39</v>
      </c>
      <c r="C19" s="12"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idden="1" x14ac:dyDescent="0.25">
      <c r="A20" s="10"/>
      <c r="B20" s="15" t="s">
        <v>40</v>
      </c>
      <c r="C20" s="12"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5.75" x14ac:dyDescent="0.25">
      <c r="A21" s="1">
        <v>10</v>
      </c>
      <c r="B21" s="16" t="s">
        <v>41</v>
      </c>
      <c r="C21" s="3">
        <f>+C22</f>
        <v>845963</v>
      </c>
      <c r="D21" s="3">
        <f t="shared" ref="D21:O22" si="11">+D22</f>
        <v>24415.395400286514</v>
      </c>
      <c r="E21" s="3">
        <f t="shared" si="11"/>
        <v>49645.224334722196</v>
      </c>
      <c r="F21" s="3">
        <f t="shared" si="11"/>
        <v>65627.248939627694</v>
      </c>
      <c r="G21" s="3">
        <f t="shared" si="11"/>
        <v>59730.342997069907</v>
      </c>
      <c r="H21" s="3">
        <f t="shared" si="11"/>
        <v>75075.847639778367</v>
      </c>
      <c r="I21" s="3">
        <f t="shared" si="11"/>
        <v>82422.994990635314</v>
      </c>
      <c r="J21" s="3">
        <f t="shared" si="11"/>
        <v>68639.471745046758</v>
      </c>
      <c r="K21" s="3">
        <f t="shared" si="11"/>
        <v>87639.545987512465</v>
      </c>
      <c r="L21" s="3">
        <f t="shared" si="11"/>
        <v>97496.7314109297</v>
      </c>
      <c r="M21" s="3">
        <f t="shared" si="11"/>
        <v>77949.67956718526</v>
      </c>
      <c r="N21" s="3">
        <f t="shared" si="11"/>
        <v>79370.83742002066</v>
      </c>
      <c r="O21" s="3">
        <f t="shared" si="11"/>
        <v>77949.67956718526</v>
      </c>
    </row>
    <row r="22" spans="1:15" x14ac:dyDescent="0.25">
      <c r="A22" s="7">
        <v>10.1</v>
      </c>
      <c r="B22" s="8" t="s">
        <v>42</v>
      </c>
      <c r="C22" s="9">
        <f>+C23</f>
        <v>845963</v>
      </c>
      <c r="D22" s="9">
        <f t="shared" si="11"/>
        <v>24415.395400286514</v>
      </c>
      <c r="E22" s="9">
        <f t="shared" si="11"/>
        <v>49645.224334722196</v>
      </c>
      <c r="F22" s="9">
        <f t="shared" si="11"/>
        <v>65627.248939627694</v>
      </c>
      <c r="G22" s="9">
        <f t="shared" si="11"/>
        <v>59730.342997069907</v>
      </c>
      <c r="H22" s="9">
        <f t="shared" si="11"/>
        <v>75075.847639778367</v>
      </c>
      <c r="I22" s="9">
        <f t="shared" si="11"/>
        <v>82422.994990635314</v>
      </c>
      <c r="J22" s="9">
        <f t="shared" si="11"/>
        <v>68639.471745046758</v>
      </c>
      <c r="K22" s="9">
        <f t="shared" si="11"/>
        <v>87639.545987512465</v>
      </c>
      <c r="L22" s="9">
        <f t="shared" si="11"/>
        <v>97496.7314109297</v>
      </c>
      <c r="M22" s="9">
        <f t="shared" si="11"/>
        <v>77949.67956718526</v>
      </c>
      <c r="N22" s="9">
        <f t="shared" si="11"/>
        <v>79370.83742002066</v>
      </c>
      <c r="O22" s="9">
        <f t="shared" si="11"/>
        <v>77949.67956718526</v>
      </c>
    </row>
    <row r="23" spans="1:15" x14ac:dyDescent="0.25">
      <c r="A23" s="10" t="s">
        <v>43</v>
      </c>
      <c r="B23" s="15" t="s">
        <v>42</v>
      </c>
      <c r="C23" s="21">
        <f t="shared" ref="C23" si="12">SUM(D23:O23)</f>
        <v>845963</v>
      </c>
      <c r="D23" s="12">
        <v>24415.395400286514</v>
      </c>
      <c r="E23" s="12">
        <v>49645.224334722196</v>
      </c>
      <c r="F23" s="12">
        <v>65627.248939627694</v>
      </c>
      <c r="G23" s="12">
        <v>59730.342997069907</v>
      </c>
      <c r="H23" s="13">
        <v>75075.847639778367</v>
      </c>
      <c r="I23" s="12">
        <v>82422.994990635314</v>
      </c>
      <c r="J23" s="12">
        <v>68639.471745046758</v>
      </c>
      <c r="K23" s="12">
        <v>87639.545987512465</v>
      </c>
      <c r="L23" s="12">
        <v>97496.7314109297</v>
      </c>
      <c r="M23" s="12">
        <v>77949.67956718526</v>
      </c>
      <c r="N23" s="12">
        <v>79370.83742002066</v>
      </c>
      <c r="O23" s="12">
        <v>77949.67956718526</v>
      </c>
    </row>
    <row r="24" spans="1:15" ht="15.75" x14ac:dyDescent="0.25">
      <c r="A24" s="25" t="s">
        <v>44</v>
      </c>
      <c r="B24" s="25"/>
      <c r="C24" s="17">
        <f t="shared" ref="C24:O24" si="13">+C21+C3</f>
        <v>119440440.23</v>
      </c>
      <c r="D24" s="17">
        <f t="shared" si="13"/>
        <v>24575805.047662072</v>
      </c>
      <c r="E24" s="17">
        <f t="shared" si="13"/>
        <v>10795480.697547646</v>
      </c>
      <c r="F24" s="17">
        <f t="shared" si="13"/>
        <v>7859446.0447064023</v>
      </c>
      <c r="G24" s="17">
        <f t="shared" si="13"/>
        <v>7479927.6346266009</v>
      </c>
      <c r="H24" s="17">
        <f t="shared" si="13"/>
        <v>8612474.5375371296</v>
      </c>
      <c r="I24" s="17">
        <f t="shared" si="13"/>
        <v>7819290.4441015385</v>
      </c>
      <c r="J24" s="17">
        <f t="shared" si="13"/>
        <v>7639536.8422183655</v>
      </c>
      <c r="K24" s="17">
        <f t="shared" si="13"/>
        <v>8827957.3105720747</v>
      </c>
      <c r="L24" s="17">
        <f t="shared" si="13"/>
        <v>7224670.5323704863</v>
      </c>
      <c r="M24" s="17">
        <f t="shared" si="13"/>
        <v>9004733.6326726489</v>
      </c>
      <c r="N24" s="17">
        <f t="shared" si="13"/>
        <v>9813806.3362676818</v>
      </c>
      <c r="O24" s="17">
        <f t="shared" si="13"/>
        <v>9787311.1697173789</v>
      </c>
    </row>
    <row r="25" spans="1:15" x14ac:dyDescent="0.25"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s="20" customFormat="1" x14ac:dyDescent="0.25"/>
    <row r="27" spans="1:15" s="20" customFormat="1" x14ac:dyDescent="0.25"/>
    <row r="28" spans="1:15" s="20" customFormat="1" x14ac:dyDescent="0.25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20" customFormat="1" x14ac:dyDescent="0.25"/>
    <row r="30" spans="1:15" s="20" customFormat="1" x14ac:dyDescent="0.25"/>
    <row r="31" spans="1:15" s="20" customFormat="1" x14ac:dyDescent="0.25"/>
    <row r="32" spans="1:15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</sheetData>
  <mergeCells count="16">
    <mergeCell ref="M1:M2"/>
    <mergeCell ref="N1:N2"/>
    <mergeCell ref="O1:O2"/>
    <mergeCell ref="A24:B2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dataValidations disablePrompts="1"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B2">
      <formula1>0</formula1>
    </dataValidation>
  </dataValidations>
  <pageMargins left="0.3" right="0.32" top="0.74803149606299213" bottom="0.74803149606299213" header="0.31496062992125984" footer="0.31496062992125984"/>
  <pageSetup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cp:lastPrinted>2017-12-13T18:05:54Z</cp:lastPrinted>
  <dcterms:created xsi:type="dcterms:W3CDTF">2017-12-13T16:56:42Z</dcterms:created>
  <dcterms:modified xsi:type="dcterms:W3CDTF">2018-07-18T18:09:35Z</dcterms:modified>
</cp:coreProperties>
</file>