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EGRESOS 2018" sheetId="7" r:id="rId1"/>
    <sheet name="Hoja1" sheetId="8" r:id="rId2"/>
  </sheets>
  <definedNames>
    <definedName name="_xlnm._FilterDatabase" localSheetId="0" hidden="1">'EGRESOS 2018'!$A$2:$O$169</definedName>
    <definedName name="ABRIL" localSheetId="0">#REF!</definedName>
    <definedName name="ABRIL">#REF!</definedName>
    <definedName name="_xlnm.Print_Area" localSheetId="0">'EGRESOS 2018'!$A$1:$O$169</definedName>
    <definedName name="modi" localSheetId="0">#REF!</definedName>
    <definedName name="modi">#REF!</definedName>
    <definedName name="PRESU">Hoja1!$A$1:$M$88</definedName>
  </definedNames>
  <calcPr calcId="145621"/>
</workbook>
</file>

<file path=xl/calcChain.xml><?xml version="1.0" encoding="utf-8"?>
<calcChain xmlns="http://schemas.openxmlformats.org/spreadsheetml/2006/main">
  <c r="D168" i="7" l="1"/>
  <c r="E168" i="7"/>
  <c r="F168" i="7"/>
  <c r="G168" i="7"/>
  <c r="H168" i="7"/>
  <c r="I168" i="7"/>
  <c r="J168" i="7"/>
  <c r="K168" i="7"/>
  <c r="L168" i="7"/>
  <c r="M168" i="7"/>
  <c r="N168" i="7"/>
  <c r="O168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2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76" i="8"/>
  <c r="O77" i="8"/>
  <c r="E158" i="7"/>
  <c r="F158" i="7"/>
  <c r="G158" i="7"/>
  <c r="H158" i="7"/>
  <c r="I158" i="7"/>
  <c r="J158" i="7"/>
  <c r="K158" i="7"/>
  <c r="L158" i="7"/>
  <c r="M158" i="7"/>
  <c r="N158" i="7"/>
  <c r="O158" i="7"/>
  <c r="D158" i="7"/>
  <c r="C159" i="7"/>
  <c r="C158" i="7" s="1"/>
  <c r="O74" i="8"/>
  <c r="O75" i="8"/>
  <c r="O70" i="8"/>
  <c r="O71" i="8"/>
  <c r="O72" i="8"/>
  <c r="O73" i="8"/>
  <c r="O63" i="8"/>
  <c r="O64" i="8"/>
  <c r="O65" i="8"/>
  <c r="O66" i="8"/>
  <c r="O67" i="8"/>
  <c r="O68" i="8"/>
  <c r="O69" i="8"/>
  <c r="O61" i="8"/>
  <c r="O62" i="8"/>
  <c r="O56" i="8"/>
  <c r="O57" i="8"/>
  <c r="O58" i="8"/>
  <c r="O59" i="8"/>
  <c r="O60" i="8"/>
  <c r="O53" i="8"/>
  <c r="O54" i="8"/>
  <c r="O55" i="8"/>
  <c r="O44" i="8"/>
  <c r="O45" i="8"/>
  <c r="O46" i="8"/>
  <c r="O47" i="8"/>
  <c r="O48" i="8"/>
  <c r="O49" i="8"/>
  <c r="O50" i="8"/>
  <c r="O51" i="8"/>
  <c r="O52" i="8"/>
  <c r="O42" i="8"/>
  <c r="O43" i="8"/>
  <c r="O41" i="8"/>
  <c r="O40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20" i="8"/>
  <c r="O21" i="8"/>
  <c r="O22" i="8"/>
  <c r="O23" i="8"/>
  <c r="O24" i="8"/>
  <c r="O18" i="8"/>
  <c r="O19" i="8"/>
  <c r="O7" i="8"/>
  <c r="O8" i="8"/>
  <c r="O9" i="8"/>
  <c r="O10" i="8"/>
  <c r="O11" i="8"/>
  <c r="O12" i="8"/>
  <c r="O13" i="8"/>
  <c r="O14" i="8"/>
  <c r="O15" i="8"/>
  <c r="O16" i="8"/>
  <c r="O17" i="8"/>
  <c r="O3" i="8"/>
  <c r="O4" i="8"/>
  <c r="O5" i="8"/>
  <c r="O6" i="8"/>
  <c r="O2" i="8"/>
  <c r="C162" i="7"/>
  <c r="C161" i="7"/>
  <c r="C154" i="7"/>
  <c r="C150" i="7"/>
  <c r="C149" i="7"/>
  <c r="C144" i="7"/>
  <c r="C143" i="7"/>
  <c r="C142" i="7"/>
  <c r="C140" i="7"/>
  <c r="C135" i="7"/>
  <c r="C134" i="7"/>
  <c r="C131" i="7"/>
  <c r="C129" i="7"/>
  <c r="C126" i="7"/>
  <c r="C120" i="7"/>
  <c r="C115" i="7"/>
  <c r="C108" i="7"/>
  <c r="C106" i="7"/>
  <c r="C102" i="7"/>
  <c r="C95" i="7"/>
  <c r="C84" i="7"/>
  <c r="C79" i="7"/>
  <c r="C75" i="7"/>
  <c r="C72" i="7"/>
  <c r="C51" i="7"/>
  <c r="C45" i="7"/>
  <c r="C42" i="7"/>
  <c r="C30" i="7"/>
  <c r="C29" i="7"/>
  <c r="C28" i="7" s="1"/>
  <c r="C24" i="7"/>
  <c r="C17" i="7"/>
  <c r="O101" i="7"/>
  <c r="D164" i="7"/>
  <c r="D163" i="7" s="1"/>
  <c r="D169" i="7" s="1"/>
  <c r="E164" i="7"/>
  <c r="E163" i="7" s="1"/>
  <c r="E169" i="7" s="1"/>
  <c r="F164" i="7"/>
  <c r="F163" i="7" s="1"/>
  <c r="F169" i="7" s="1"/>
  <c r="G164" i="7"/>
  <c r="G163" i="7" s="1"/>
  <c r="G169" i="7" s="1"/>
  <c r="H164" i="7"/>
  <c r="H163" i="7" s="1"/>
  <c r="H169" i="7" s="1"/>
  <c r="I164" i="7"/>
  <c r="I163" i="7" s="1"/>
  <c r="I169" i="7" s="1"/>
  <c r="J164" i="7"/>
  <c r="J163" i="7" s="1"/>
  <c r="J169" i="7" s="1"/>
  <c r="K164" i="7"/>
  <c r="K163" i="7" s="1"/>
  <c r="K169" i="7" s="1"/>
  <c r="L164" i="7"/>
  <c r="L163" i="7" s="1"/>
  <c r="L169" i="7" s="1"/>
  <c r="M164" i="7"/>
  <c r="M163" i="7" s="1"/>
  <c r="M169" i="7" s="1"/>
  <c r="N164" i="7"/>
  <c r="N163" i="7" s="1"/>
  <c r="N169" i="7" s="1"/>
  <c r="O164" i="7"/>
  <c r="O163" i="7" s="1"/>
  <c r="O169" i="7" s="1"/>
  <c r="D160" i="7"/>
  <c r="E160" i="7"/>
  <c r="F160" i="7"/>
  <c r="G160" i="7"/>
  <c r="H160" i="7"/>
  <c r="I160" i="7"/>
  <c r="J160" i="7"/>
  <c r="K160" i="7"/>
  <c r="L160" i="7"/>
  <c r="M160" i="7"/>
  <c r="N160" i="7"/>
  <c r="O160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D133" i="7"/>
  <c r="D132" i="7" s="1"/>
  <c r="E133" i="7"/>
  <c r="E132" i="7" s="1"/>
  <c r="F133" i="7"/>
  <c r="F132" i="7" s="1"/>
  <c r="G133" i="7"/>
  <c r="G132" i="7" s="1"/>
  <c r="H133" i="7"/>
  <c r="H132" i="7" s="1"/>
  <c r="I133" i="7"/>
  <c r="I132" i="7" s="1"/>
  <c r="J133" i="7"/>
  <c r="J132" i="7" s="1"/>
  <c r="K133" i="7"/>
  <c r="K132" i="7" s="1"/>
  <c r="L133" i="7"/>
  <c r="L132" i="7" s="1"/>
  <c r="M133" i="7"/>
  <c r="M132" i="7" s="1"/>
  <c r="N133" i="7"/>
  <c r="N132" i="7" s="1"/>
  <c r="O133" i="7"/>
  <c r="O132" i="7" s="1"/>
  <c r="D101" i="7"/>
  <c r="E101" i="7"/>
  <c r="F101" i="7"/>
  <c r="G101" i="7"/>
  <c r="H101" i="7"/>
  <c r="I101" i="7"/>
  <c r="J101" i="7"/>
  <c r="K101" i="7"/>
  <c r="L101" i="7"/>
  <c r="M101" i="7"/>
  <c r="N101" i="7"/>
  <c r="D28" i="7"/>
  <c r="E28" i="7"/>
  <c r="F28" i="7"/>
  <c r="G28" i="7"/>
  <c r="H28" i="7"/>
  <c r="I28" i="7"/>
  <c r="J28" i="7"/>
  <c r="K28" i="7"/>
  <c r="L28" i="7"/>
  <c r="M28" i="7"/>
  <c r="N28" i="7"/>
  <c r="O28" i="7"/>
  <c r="C164" i="7"/>
  <c r="C163" i="7" s="1"/>
  <c r="O147" i="7"/>
  <c r="N147" i="7"/>
  <c r="M147" i="7"/>
  <c r="L147" i="7"/>
  <c r="K147" i="7"/>
  <c r="J147" i="7"/>
  <c r="I147" i="7"/>
  <c r="H147" i="7"/>
  <c r="G147" i="7"/>
  <c r="F147" i="7"/>
  <c r="E147" i="7"/>
  <c r="O145" i="7"/>
  <c r="N145" i="7"/>
  <c r="M145" i="7"/>
  <c r="L145" i="7"/>
  <c r="K145" i="7"/>
  <c r="J145" i="7"/>
  <c r="I145" i="7"/>
  <c r="H145" i="7"/>
  <c r="G145" i="7"/>
  <c r="F145" i="7"/>
  <c r="E145" i="7"/>
  <c r="O130" i="7"/>
  <c r="O128" i="7" s="1"/>
  <c r="N128" i="7"/>
  <c r="M128" i="7"/>
  <c r="L128" i="7"/>
  <c r="K128" i="7"/>
  <c r="J128" i="7"/>
  <c r="I128" i="7"/>
  <c r="H128" i="7"/>
  <c r="G128" i="7"/>
  <c r="F128" i="7"/>
  <c r="E128" i="7"/>
  <c r="O49" i="7"/>
  <c r="N49" i="7"/>
  <c r="M49" i="7"/>
  <c r="L49" i="7"/>
  <c r="K49" i="7"/>
  <c r="J49" i="7"/>
  <c r="I49" i="7"/>
  <c r="H49" i="7"/>
  <c r="G49" i="7"/>
  <c r="F49" i="7"/>
  <c r="E49" i="7"/>
  <c r="O6" i="7"/>
  <c r="N6" i="7"/>
  <c r="M6" i="7"/>
  <c r="L6" i="7"/>
  <c r="K6" i="7"/>
  <c r="J6" i="7"/>
  <c r="I6" i="7"/>
  <c r="H6" i="7"/>
  <c r="G6" i="7"/>
  <c r="F6" i="7"/>
  <c r="E6" i="7"/>
  <c r="D130" i="7"/>
  <c r="C160" i="7" l="1"/>
  <c r="C133" i="7"/>
  <c r="C132" i="7" s="1"/>
  <c r="C141" i="7"/>
  <c r="C123" i="7"/>
  <c r="C155" i="7"/>
  <c r="C78" i="7"/>
  <c r="C85" i="7"/>
  <c r="C96" i="7"/>
  <c r="C100" i="7"/>
  <c r="C116" i="7"/>
  <c r="C156" i="7"/>
  <c r="C157" i="7"/>
  <c r="H109" i="7"/>
  <c r="L109" i="7"/>
  <c r="E151" i="7"/>
  <c r="M151" i="7"/>
  <c r="C47" i="7"/>
  <c r="C54" i="7"/>
  <c r="C59" i="7"/>
  <c r="C63" i="7"/>
  <c r="C69" i="7"/>
  <c r="C74" i="7"/>
  <c r="C81" i="7"/>
  <c r="C87" i="7"/>
  <c r="C92" i="7"/>
  <c r="C98" i="7"/>
  <c r="C139" i="7"/>
  <c r="C153" i="7"/>
  <c r="L104" i="7"/>
  <c r="L121" i="7"/>
  <c r="L118" i="7" s="1"/>
  <c r="C99" i="7"/>
  <c r="C107" i="7"/>
  <c r="C114" i="7"/>
  <c r="K137" i="7"/>
  <c r="C22" i="7"/>
  <c r="C36" i="7"/>
  <c r="O8" i="7"/>
  <c r="M11" i="7"/>
  <c r="L15" i="7"/>
  <c r="F20" i="7"/>
  <c r="I25" i="7"/>
  <c r="E8" i="7"/>
  <c r="I8" i="7"/>
  <c r="M8" i="7"/>
  <c r="F15" i="7"/>
  <c r="J15" i="7"/>
  <c r="N15" i="7"/>
  <c r="G25" i="7"/>
  <c r="K25" i="7"/>
  <c r="O25" i="7"/>
  <c r="E104" i="7"/>
  <c r="I104" i="7"/>
  <c r="M104" i="7"/>
  <c r="G109" i="7"/>
  <c r="K109" i="7"/>
  <c r="O109" i="7"/>
  <c r="E121" i="7"/>
  <c r="E118" i="7" s="1"/>
  <c r="I121" i="7"/>
  <c r="I118" i="7" s="1"/>
  <c r="M121" i="7"/>
  <c r="M118" i="7" s="1"/>
  <c r="H137" i="7"/>
  <c r="L137" i="7"/>
  <c r="C40" i="7"/>
  <c r="G8" i="7"/>
  <c r="I11" i="7"/>
  <c r="J20" i="7"/>
  <c r="M25" i="7"/>
  <c r="G31" i="7"/>
  <c r="K31" i="7"/>
  <c r="O31" i="7"/>
  <c r="H41" i="7"/>
  <c r="L41" i="7"/>
  <c r="F52" i="7"/>
  <c r="J52" i="7"/>
  <c r="N52" i="7"/>
  <c r="E56" i="7"/>
  <c r="I56" i="7"/>
  <c r="M56" i="7"/>
  <c r="E66" i="7"/>
  <c r="I66" i="7"/>
  <c r="M66" i="7"/>
  <c r="H76" i="7"/>
  <c r="L76" i="7"/>
  <c r="H82" i="7"/>
  <c r="L82" i="7"/>
  <c r="E89" i="7"/>
  <c r="I89" i="7"/>
  <c r="M89" i="7"/>
  <c r="F89" i="7"/>
  <c r="N89" i="7"/>
  <c r="H93" i="7"/>
  <c r="L93" i="7"/>
  <c r="G104" i="7"/>
  <c r="K104" i="7"/>
  <c r="O104" i="7"/>
  <c r="E109" i="7"/>
  <c r="I109" i="7"/>
  <c r="M109" i="7"/>
  <c r="G112" i="7"/>
  <c r="K112" i="7"/>
  <c r="O112" i="7"/>
  <c r="L112" i="7"/>
  <c r="G121" i="7"/>
  <c r="G118" i="7" s="1"/>
  <c r="K121" i="7"/>
  <c r="K118" i="7" s="1"/>
  <c r="O121" i="7"/>
  <c r="O118" i="7" s="1"/>
  <c r="F137" i="7"/>
  <c r="J137" i="7"/>
  <c r="N137" i="7"/>
  <c r="F151" i="7"/>
  <c r="J151" i="7"/>
  <c r="N151" i="7"/>
  <c r="I151" i="7"/>
  <c r="C14" i="7"/>
  <c r="K8" i="7"/>
  <c r="E11" i="7"/>
  <c r="H15" i="7"/>
  <c r="N20" i="7"/>
  <c r="E25" i="7"/>
  <c r="C105" i="7"/>
  <c r="D104" i="7"/>
  <c r="C9" i="7"/>
  <c r="D8" i="7"/>
  <c r="C10" i="7"/>
  <c r="C16" i="7"/>
  <c r="D15" i="7"/>
  <c r="C23" i="7"/>
  <c r="C33" i="7"/>
  <c r="C37" i="7"/>
  <c r="C43" i="7"/>
  <c r="D41" i="7"/>
  <c r="C48" i="7"/>
  <c r="C55" i="7"/>
  <c r="C60" i="7"/>
  <c r="C64" i="7"/>
  <c r="C70" i="7"/>
  <c r="D76" i="7"/>
  <c r="C77" i="7"/>
  <c r="C83" i="7"/>
  <c r="D82" i="7"/>
  <c r="C88" i="7"/>
  <c r="C94" i="7"/>
  <c r="D93" i="7"/>
  <c r="C146" i="7"/>
  <c r="C145" i="7" s="1"/>
  <c r="D145" i="7"/>
  <c r="H8" i="7"/>
  <c r="L8" i="7"/>
  <c r="F11" i="7"/>
  <c r="J11" i="7"/>
  <c r="N11" i="7"/>
  <c r="E15" i="7"/>
  <c r="I15" i="7"/>
  <c r="M15" i="7"/>
  <c r="G20" i="7"/>
  <c r="K20" i="7"/>
  <c r="O20" i="7"/>
  <c r="F25" i="7"/>
  <c r="J25" i="7"/>
  <c r="N25" i="7"/>
  <c r="H31" i="7"/>
  <c r="L31" i="7"/>
  <c r="E41" i="7"/>
  <c r="I41" i="7"/>
  <c r="M41" i="7"/>
  <c r="G52" i="7"/>
  <c r="K52" i="7"/>
  <c r="O52" i="7"/>
  <c r="F56" i="7"/>
  <c r="J56" i="7"/>
  <c r="N56" i="7"/>
  <c r="F66" i="7"/>
  <c r="J66" i="7"/>
  <c r="N66" i="7"/>
  <c r="E76" i="7"/>
  <c r="I76" i="7"/>
  <c r="M76" i="7"/>
  <c r="E82" i="7"/>
  <c r="I82" i="7"/>
  <c r="M82" i="7"/>
  <c r="J89" i="7"/>
  <c r="E93" i="7"/>
  <c r="I93" i="7"/>
  <c r="M93" i="7"/>
  <c r="H104" i="7"/>
  <c r="H112" i="7"/>
  <c r="H121" i="7"/>
  <c r="H118" i="7" s="1"/>
  <c r="G137" i="7"/>
  <c r="C32" i="7"/>
  <c r="D31" i="7"/>
  <c r="C113" i="7"/>
  <c r="D112" i="7"/>
  <c r="D11" i="7"/>
  <c r="C12" i="7"/>
  <c r="C26" i="7"/>
  <c r="D25" i="7"/>
  <c r="C38" i="7"/>
  <c r="C50" i="7"/>
  <c r="C49" i="7" s="1"/>
  <c r="D49" i="7"/>
  <c r="C61" i="7"/>
  <c r="C90" i="7"/>
  <c r="D89" i="7"/>
  <c r="K11" i="7"/>
  <c r="H20" i="7"/>
  <c r="E31" i="7"/>
  <c r="M31" i="7"/>
  <c r="F41" i="7"/>
  <c r="H52" i="7"/>
  <c r="L52" i="7"/>
  <c r="G56" i="7"/>
  <c r="K56" i="7"/>
  <c r="O56" i="7"/>
  <c r="G66" i="7"/>
  <c r="F76" i="7"/>
  <c r="J76" i="7"/>
  <c r="N76" i="7"/>
  <c r="F82" i="7"/>
  <c r="J82" i="7"/>
  <c r="N82" i="7"/>
  <c r="F93" i="7"/>
  <c r="J93" i="7"/>
  <c r="N93" i="7"/>
  <c r="E112" i="7"/>
  <c r="I112" i="7"/>
  <c r="M112" i="7"/>
  <c r="C122" i="7"/>
  <c r="D121" i="7"/>
  <c r="D118" i="7" s="1"/>
  <c r="C18" i="7"/>
  <c r="C34" i="7"/>
  <c r="C44" i="7"/>
  <c r="C57" i="7"/>
  <c r="D56" i="7"/>
  <c r="C67" i="7"/>
  <c r="D66" i="7"/>
  <c r="C71" i="7"/>
  <c r="C110" i="7"/>
  <c r="D109" i="7"/>
  <c r="C128" i="7"/>
  <c r="D128" i="7"/>
  <c r="C148" i="7"/>
  <c r="C147" i="7" s="1"/>
  <c r="D147" i="7"/>
  <c r="G11" i="7"/>
  <c r="O11" i="7"/>
  <c r="L20" i="7"/>
  <c r="I31" i="7"/>
  <c r="J41" i="7"/>
  <c r="N41" i="7"/>
  <c r="C7" i="7"/>
  <c r="C6" i="7" s="1"/>
  <c r="D6" i="7"/>
  <c r="C13" i="7"/>
  <c r="C21" i="7"/>
  <c r="D20" i="7"/>
  <c r="C27" i="7"/>
  <c r="C35" i="7"/>
  <c r="C39" i="7"/>
  <c r="C46" i="7"/>
  <c r="C53" i="7"/>
  <c r="C52" i="7" s="1"/>
  <c r="D52" i="7"/>
  <c r="C58" i="7"/>
  <c r="C62" i="7"/>
  <c r="C68" i="7"/>
  <c r="C73" i="7"/>
  <c r="C80" i="7"/>
  <c r="C86" i="7"/>
  <c r="C91" i="7"/>
  <c r="C97" i="7"/>
  <c r="C103" i="7"/>
  <c r="C101" i="7" s="1"/>
  <c r="C111" i="7"/>
  <c r="C117" i="7"/>
  <c r="C138" i="7"/>
  <c r="C137" i="7" s="1"/>
  <c r="D137" i="7"/>
  <c r="C152" i="7"/>
  <c r="C151" i="7" s="1"/>
  <c r="D151" i="7"/>
  <c r="F8" i="7"/>
  <c r="J8" i="7"/>
  <c r="N8" i="7"/>
  <c r="H11" i="7"/>
  <c r="L11" i="7"/>
  <c r="G15" i="7"/>
  <c r="K15" i="7"/>
  <c r="O15" i="7"/>
  <c r="E20" i="7"/>
  <c r="I20" i="7"/>
  <c r="M20" i="7"/>
  <c r="H25" i="7"/>
  <c r="L25" i="7"/>
  <c r="F31" i="7"/>
  <c r="J31" i="7"/>
  <c r="N31" i="7"/>
  <c r="G41" i="7"/>
  <c r="K41" i="7"/>
  <c r="O41" i="7"/>
  <c r="E52" i="7"/>
  <c r="I52" i="7"/>
  <c r="M52" i="7"/>
  <c r="L56" i="7"/>
  <c r="H56" i="7"/>
  <c r="H66" i="7"/>
  <c r="L66" i="7"/>
  <c r="G76" i="7"/>
  <c r="K76" i="7"/>
  <c r="O76" i="7"/>
  <c r="G82" i="7"/>
  <c r="K82" i="7"/>
  <c r="O82" i="7"/>
  <c r="H89" i="7"/>
  <c r="L89" i="7"/>
  <c r="G93" i="7"/>
  <c r="K93" i="7"/>
  <c r="O93" i="7"/>
  <c r="F104" i="7"/>
  <c r="J104" i="7"/>
  <c r="N104" i="7"/>
  <c r="F112" i="7"/>
  <c r="J112" i="7"/>
  <c r="N112" i="7"/>
  <c r="F121" i="7"/>
  <c r="F118" i="7" s="1"/>
  <c r="J121" i="7"/>
  <c r="J118" i="7" s="1"/>
  <c r="N121" i="7"/>
  <c r="N118" i="7" s="1"/>
  <c r="E137" i="7"/>
  <c r="E136" i="7" s="1"/>
  <c r="I137" i="7"/>
  <c r="M137" i="7"/>
  <c r="F109" i="7"/>
  <c r="J109" i="7"/>
  <c r="N109" i="7"/>
  <c r="O137" i="7"/>
  <c r="G151" i="7"/>
  <c r="K151" i="7"/>
  <c r="O151" i="7"/>
  <c r="K66" i="7"/>
  <c r="O66" i="7"/>
  <c r="G89" i="7"/>
  <c r="K89" i="7"/>
  <c r="O89" i="7"/>
  <c r="H151" i="7"/>
  <c r="H136" i="7" s="1"/>
  <c r="L151" i="7"/>
  <c r="C5" i="7"/>
  <c r="C4" i="7" s="1"/>
  <c r="C169" i="7"/>
  <c r="O4" i="7"/>
  <c r="N4" i="7"/>
  <c r="M4" i="7"/>
  <c r="L4" i="7"/>
  <c r="K4" i="7"/>
  <c r="J4" i="7"/>
  <c r="I4" i="7"/>
  <c r="H4" i="7"/>
  <c r="G4" i="7"/>
  <c r="F4" i="7"/>
  <c r="E4" i="7"/>
  <c r="E3" i="7" s="1"/>
  <c r="D4" i="7"/>
  <c r="I136" i="7" l="1"/>
  <c r="C136" i="7"/>
  <c r="C20" i="7"/>
  <c r="M136" i="7"/>
  <c r="C121" i="7"/>
  <c r="C118" i="7" s="1"/>
  <c r="M3" i="7"/>
  <c r="C104" i="7"/>
  <c r="K136" i="7"/>
  <c r="L19" i="7"/>
  <c r="I3" i="7"/>
  <c r="L3" i="7"/>
  <c r="O65" i="7"/>
  <c r="D136" i="7"/>
  <c r="H3" i="7"/>
  <c r="J19" i="7"/>
  <c r="M19" i="7"/>
  <c r="D19" i="7"/>
  <c r="F136" i="7"/>
  <c r="E65" i="7"/>
  <c r="L136" i="7"/>
  <c r="O136" i="7"/>
  <c r="H19" i="7"/>
  <c r="I19" i="7"/>
  <c r="D3" i="7"/>
  <c r="C11" i="7"/>
  <c r="J136" i="7"/>
  <c r="M65" i="7"/>
  <c r="F3" i="7"/>
  <c r="F19" i="7"/>
  <c r="I65" i="7"/>
  <c r="N19" i="7"/>
  <c r="G3" i="7"/>
  <c r="K3" i="7"/>
  <c r="O3" i="7"/>
  <c r="N136" i="7"/>
  <c r="C66" i="7"/>
  <c r="N65" i="7"/>
  <c r="C15" i="7"/>
  <c r="C109" i="7"/>
  <c r="G65" i="7"/>
  <c r="E19" i="7"/>
  <c r="C89" i="7"/>
  <c r="C31" i="7"/>
  <c r="J65" i="7"/>
  <c r="O19" i="7"/>
  <c r="C8" i="7"/>
  <c r="K65" i="7"/>
  <c r="C56" i="7"/>
  <c r="G136" i="7"/>
  <c r="F65" i="7"/>
  <c r="K19" i="7"/>
  <c r="C82" i="7"/>
  <c r="L65" i="7"/>
  <c r="J3" i="7"/>
  <c r="N3" i="7"/>
  <c r="H65" i="7"/>
  <c r="D65" i="7"/>
  <c r="C25" i="7"/>
  <c r="C112" i="7"/>
  <c r="G19" i="7"/>
  <c r="C93" i="7"/>
  <c r="C76" i="7"/>
  <c r="C41" i="7"/>
  <c r="C168" i="7" l="1"/>
  <c r="C3" i="7"/>
  <c r="C19" i="7"/>
  <c r="C65" i="7"/>
  <c r="C166" i="7" s="1"/>
  <c r="C167" i="7" l="1"/>
</calcChain>
</file>

<file path=xl/sharedStrings.xml><?xml version="1.0" encoding="utf-8"?>
<sst xmlns="http://schemas.openxmlformats.org/spreadsheetml/2006/main" count="197" uniqueCount="195">
  <si>
    <t>DESCRIPCIÓN</t>
  </si>
  <si>
    <t>PARTICIPACIONES, APORTACIONES, TRANSFERENCIAS, ASI</t>
  </si>
  <si>
    <t>CONVENIOS</t>
  </si>
  <si>
    <t>COG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</si>
  <si>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</si>
  <si>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</si>
  <si>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</si>
  <si>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</si>
  <si>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</si>
  <si>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</si>
  <si>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</si>
  <si>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</si>
  <si>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</si>
  <si>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</si>
  <si>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</si>
  <si>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</si>
  <si>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</si>
  <si>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</si>
  <si>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</si>
  <si>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</si>
  <si>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Sueldos base al personal eventual</t>
  </si>
  <si>
    <t>REMUNERACIONES ADICIONALES Y ESPECIALES</t>
  </si>
  <si>
    <t>Primas de vacaciones, dominical y gratificación de fin de año</t>
  </si>
  <si>
    <t>Horas extraordinarias</t>
  </si>
  <si>
    <t>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</si>
  <si>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</si>
  <si>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</si>
  <si>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</si>
  <si>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</si>
  <si>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Indemnizaciones</t>
  </si>
  <si>
    <t>Prestaciones y haberes de retiro</t>
  </si>
  <si>
    <t>Otras prestaciones sociales y económicas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</si>
  <si>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</si>
  <si>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</si>
  <si>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</si>
  <si>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 y comunicaciones</t>
  </si>
  <si>
    <t>Material de limpieza</t>
  </si>
  <si>
    <t>Materiales para el registro e identificación de bi</t>
  </si>
  <si>
    <t>ALIMENTOS Y UTENSILIOS</t>
  </si>
  <si>
    <t>Productos alimenticios para personas</t>
  </si>
  <si>
    <t>Utensilios para el servicio de alimentación</t>
  </si>
  <si>
    <t>MATERIAS PRIMAS Y MATERIALES DE PRODUCCIÓN Y COMERCIALIZACIÓN</t>
  </si>
  <si>
    <t>Combustibles, lubricantes, aditivos, carbon y sus derivados adquiridos como materia prima</t>
  </si>
  <si>
    <t>Productos químicos, farmacéuticos y de laboratorio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</si>
  <si>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</si>
  <si>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</si>
  <si>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</si>
  <si>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</si>
  <si>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</si>
  <si>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</si>
  <si>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</si>
  <si>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</si>
  <si>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</si>
  <si>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</si>
  <si>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</si>
  <si>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</si>
  <si>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</si>
  <si>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</si>
  <si>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</si>
  <si>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</si>
  <si>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</si>
  <si>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</si>
  <si>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</si>
  <si>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</si>
  <si>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</si>
  <si>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</si>
  <si>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</si>
  <si>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</si>
  <si>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Blancos y otros productos textiles, excepto prendas de vestir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</si>
  <si>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</si>
  <si>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</si>
  <si>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</si>
  <si>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</si>
  <si>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</si>
  <si>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</si>
  <si>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</si>
  <si>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</si>
  <si>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</si>
  <si>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</si>
  <si>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</si>
  <si>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</si>
  <si>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</si>
  <si>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</si>
  <si>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</si>
  <si>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</si>
  <si>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</si>
  <si>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</si>
  <si>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</si>
  <si>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</si>
  <si>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</si>
  <si>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edificios</t>
  </si>
  <si>
    <t>Arrendamiento de mobiliario y equipo de administra</t>
  </si>
  <si>
    <t>Arrendamiento de equipo de transporte</t>
  </si>
  <si>
    <t>Arrendamiento de maquinaria, otros equipos y herramientas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</si>
  <si>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</si>
  <si>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</si>
  <si>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</si>
  <si>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</si>
  <si>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</si>
  <si>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</si>
  <si>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</si>
  <si>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profesionales, científicos y técnicos integrales</t>
  </si>
  <si>
    <t>SERVICIOS FINANCIEROS, BANCARIOS Y COMERCIALES</t>
  </si>
  <si>
    <t>Servicios financieros y bancarios</t>
  </si>
  <si>
    <t>Seguro de bienes patrimoniales</t>
  </si>
  <si>
    <t>Fletes y maniobras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</si>
  <si>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</si>
  <si>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</si>
  <si>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</si>
  <si>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</si>
  <si>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</si>
  <si>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</si>
  <si>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</si>
  <si>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</si>
  <si>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</si>
  <si>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</si>
  <si>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Difusion por radio, television y otros medios de mensajes comerciales para promover la venta de bienes o servicios</t>
  </si>
  <si>
    <t>SERVICIOS DE TRASLADO Y VIÁTICOS</t>
  </si>
  <si>
    <t>Pasajes aéreos</t>
  </si>
  <si>
    <t>Pasajes terrestres</t>
  </si>
  <si>
    <t>Viáticos en el país</t>
  </si>
  <si>
    <t>Otros servicios de traslado y hospedaje</t>
  </si>
  <si>
    <t>SERVICIOS OFICIALES</t>
  </si>
  <si>
    <t>Gastos de orden  social y cultural</t>
  </si>
  <si>
    <t>Gastos de representación</t>
  </si>
  <si>
    <t>OTROS SERVICIOS GENERALES</t>
  </si>
  <si>
    <t>Servicios funerarios y de cementerios</t>
  </si>
  <si>
    <t>Impuestos y derechos</t>
  </si>
  <si>
    <t>Penas, multas, accesorios y actualizaciones</t>
  </si>
  <si>
    <t>Otros gastos por responsabilidades</t>
  </si>
  <si>
    <t>Otros servicios generales</t>
  </si>
  <si>
    <t>TRANSFERENCIAS, ASIGNACIONES, SUBSIDIOS Y OTRAS  AYUDAS</t>
  </si>
  <si>
    <t>TRANSFERENCIAS INTERNAS Y ASIGNACIONES AL SECTOR P</t>
  </si>
  <si>
    <t>PENSIONES Y JUBILACIONES</t>
  </si>
  <si>
    <t>Pensiones</t>
  </si>
  <si>
    <t>Jubilaciones</t>
  </si>
  <si>
    <t>PARTICIPACIONES Y APORTACIONES</t>
  </si>
  <si>
    <t>OTROS CONVENIOS</t>
  </si>
  <si>
    <t>OTROS GASTOS Y PERDIDAS EXTRAORDINARIAS</t>
  </si>
  <si>
    <t>ESTIMACIONES, DEPRECIACIONES, DETERIOROS, OBSOLESC</t>
  </si>
  <si>
    <t>DEPRECIACION DE INFRAESTRUCTURA</t>
  </si>
  <si>
    <t>DEPRECIACION DE BIENES MUEBLES</t>
  </si>
  <si>
    <t>AMORTIZACION DE ACTIVOS INTANGIBLES</t>
  </si>
  <si>
    <t>OTROS GASTOS</t>
  </si>
  <si>
    <t>OTROS GASTOS VARIOS</t>
  </si>
  <si>
    <t>AJUSTE AL NETO</t>
  </si>
  <si>
    <t xml:space="preserve">BIENES MUEBLES, INMUEBLES E INTANGIBLES </t>
  </si>
  <si>
    <t>MOBILIARIO Y EQUIPO DE ADMINISTRACIÓN</t>
  </si>
  <si>
    <t xml:space="preserve">Muebles de oficina y estantería </t>
  </si>
  <si>
    <t>Equipo de cómputo de tecnologías de la información</t>
  </si>
  <si>
    <t>OTROS MOBILIARIOS Y EQUIPOS DE ADMINISTRACION</t>
  </si>
  <si>
    <t>MOBILIARIO Y EQUIPO EDUCACIONAL Y RECREATIVO</t>
  </si>
  <si>
    <t>Equipos y aparatos audiovisuales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</si>
  <si>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</si>
  <si>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</si>
  <si>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</si>
  <si>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</si>
  <si>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VEHÍCULOS Y EQUIPO DE TRANSPORTE</t>
  </si>
  <si>
    <t>Vehículos y equipo de transporte</t>
  </si>
  <si>
    <t>Carrocerías 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</si>
  <si>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</si>
  <si>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</si>
  <si>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</si>
  <si>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</si>
  <si>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</si>
  <si>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</si>
  <si>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</si>
  <si>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</si>
  <si>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INTANGIBLES</t>
  </si>
  <si>
    <t>Software</t>
  </si>
  <si>
    <t>Licencias informáticas e intelectuales</t>
  </si>
  <si>
    <t>INFRAESTRUCTURA</t>
  </si>
  <si>
    <t>BIENES INMUEBLES, INFRAESTRUCTURA Y CONSTRUCCIONES</t>
  </si>
  <si>
    <t>LINEA DE CONDUCCION MAGUEYES-ACUEDUCTO-PEGUEROS</t>
  </si>
  <si>
    <t>TOTAL DE EGRESOS</t>
  </si>
  <si>
    <t>GASTOS</t>
  </si>
  <si>
    <t>OBRA PÚBLICA EN BIENES PROPIOS</t>
  </si>
  <si>
    <t>Etiquetas de fila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</si>
  <si>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</si>
  <si>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</si>
  <si>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</si>
  <si>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</si>
  <si>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</si>
  <si>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</si>
  <si>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</si>
  <si>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</si>
  <si>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</si>
  <si>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</si>
  <si>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NOVIEMBRE</t>
  </si>
  <si>
    <t>Suma de DICIEMBRE</t>
  </si>
  <si>
    <t>Total general</t>
  </si>
  <si>
    <t>OTROS ACTIVOS BIOLOGICOS</t>
  </si>
  <si>
    <t>ACTIVOS BIOLOGICOS</t>
  </si>
  <si>
    <t>EGRESOS 2018</t>
  </si>
  <si>
    <t>PRESUPUESTO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</si>
</sst>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20"/>
      <color theme="1"/>
      <name val="Cambria"/>
      <family val="2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3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3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</cellStyleXfs>
  <cellXfs count="37">
    <xf numFmtId="0" fontId="0" fillId="0" borderId="0" xfId="0"/>
    <xf numFmtId="4" fontId="0" fillId="0" borderId="0" xfId="0" applyNumberFormat="1"/>
    <xf numFmtId="0" fontId="2" fillId="13" borderId="0" xfId="0" applyNumberFormat="1" applyFont="1" applyFill="1" applyAlignment="1">
      <alignment horizontal="center" vertical="center"/>
    </xf>
    <xf numFmtId="4" fontId="2" fillId="13" borderId="0" xfId="0" applyNumberFormat="1" applyFont="1" applyFill="1" applyAlignment="1">
      <alignment horizontal="center" vertical="center"/>
    </xf>
    <xf numFmtId="4" fontId="2" fillId="1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14" borderId="0" xfId="0" applyNumberFormat="1" applyFont="1" applyFill="1"/>
    <xf numFmtId="4" fontId="2" fillId="14" borderId="0" xfId="0" applyNumberFormat="1" applyFont="1" applyFill="1"/>
    <xf numFmtId="4" fontId="2" fillId="14" borderId="1" xfId="0" applyNumberFormat="1" applyFont="1" applyFill="1" applyBorder="1"/>
    <xf numFmtId="0" fontId="0" fillId="15" borderId="0" xfId="0" applyFill="1"/>
    <xf numFmtId="4" fontId="0" fillId="15" borderId="2" xfId="0" applyNumberFormat="1" applyFill="1" applyBorder="1"/>
    <xf numFmtId="4" fontId="0" fillId="0" borderId="2" xfId="0" applyNumberFormat="1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0" fontId="0" fillId="15" borderId="0" xfId="0" applyFill="1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2" fillId="14" borderId="1" xfId="0" applyFont="1" applyFill="1" applyBorder="1"/>
    <xf numFmtId="0" fontId="2" fillId="14" borderId="7" xfId="0" applyFont="1" applyFill="1" applyBorder="1"/>
    <xf numFmtId="0" fontId="2" fillId="14" borderId="2" xfId="0" applyFont="1" applyFill="1" applyBorder="1"/>
    <xf numFmtId="4" fontId="4" fillId="14" borderId="0" xfId="0" applyNumberFormat="1" applyFont="1" applyFill="1" applyBorder="1" applyAlignment="1">
      <alignment horizontal="right"/>
    </xf>
    <xf numFmtId="4" fontId="2" fillId="14" borderId="2" xfId="0" applyNumberFormat="1" applyFont="1" applyFill="1" applyBorder="1"/>
    <xf numFmtId="0" fontId="2" fillId="14" borderId="5" xfId="0" applyFont="1" applyFill="1" applyBorder="1"/>
    <xf numFmtId="4" fontId="4" fillId="14" borderId="3" xfId="0" applyNumberFormat="1" applyFont="1" applyFill="1" applyBorder="1" applyAlignment="1">
      <alignment horizontal="right"/>
    </xf>
    <xf numFmtId="4" fontId="2" fillId="14" borderId="5" xfId="0" applyNumberFormat="1" applyFont="1" applyFill="1" applyBorder="1"/>
    <xf numFmtId="4" fontId="10" fillId="14" borderId="8" xfId="0" applyNumberFormat="1" applyFont="1" applyFill="1" applyBorder="1"/>
    <xf numFmtId="0" fontId="2" fillId="14" borderId="1" xfId="0" applyNumberFormat="1" applyFont="1" applyFill="1" applyBorder="1"/>
    <xf numFmtId="4" fontId="2" fillId="14" borderId="9" xfId="0" applyNumberFormat="1" applyFont="1" applyFill="1" applyBorder="1"/>
    <xf numFmtId="0" fontId="0" fillId="15" borderId="2" xfId="0" applyFill="1" applyBorder="1"/>
    <xf numFmtId="0" fontId="0" fillId="15" borderId="6" xfId="0" applyFill="1" applyBorder="1"/>
    <xf numFmtId="0" fontId="0" fillId="0" borderId="2" xfId="0" applyFill="1" applyBorder="1"/>
    <xf numFmtId="0" fontId="0" fillId="0" borderId="2" xfId="0" applyBorder="1"/>
    <xf numFmtId="0" fontId="0" fillId="0" borderId="5" xfId="0" applyBorder="1"/>
    <xf numFmtId="0" fontId="0" fillId="0" borderId="4" xfId="0" applyFill="1" applyBorder="1"/>
    <xf numFmtId="0" fontId="9" fillId="0" borderId="0" xfId="30" applyFont="1" applyAlignment="1">
      <alignment horizontal="center" vertical="center"/>
    </xf>
  </cellXfs>
  <cellStyles count="32">
    <cellStyle name="Énfasis 1" xfId="4"/>
    <cellStyle name="Énfasis 2" xfId="5"/>
    <cellStyle name="Énfasis 3" xfId="6"/>
    <cellStyle name="Énfasis1 - 20%" xfId="7"/>
    <cellStyle name="Énfasis1 - 40%" xfId="8"/>
    <cellStyle name="Énfasis1 - 60%" xfId="9"/>
    <cellStyle name="Énfasis2 - 20%" xfId="10"/>
    <cellStyle name="Énfasis2 - 40%" xfId="11"/>
    <cellStyle name="Énfasis2 - 60%" xfId="12"/>
    <cellStyle name="Énfasis3 - 20%" xfId="13"/>
    <cellStyle name="Énfasis3 - 40%" xfId="14"/>
    <cellStyle name="Énfasis3 - 60%" xfId="15"/>
    <cellStyle name="Énfasis4 - 20%" xfId="16"/>
    <cellStyle name="Énfasis4 - 40%" xfId="17"/>
    <cellStyle name="Énfasis4 - 60%" xfId="18"/>
    <cellStyle name="Énfasis5 - 20%" xfId="19"/>
    <cellStyle name="Énfasis5 - 40%" xfId="20"/>
    <cellStyle name="Énfasis5 - 60%" xfId="21"/>
    <cellStyle name="Énfasis6 - 20%" xfId="22"/>
    <cellStyle name="Énfasis6 - 40%" xfId="23"/>
    <cellStyle name="Énfasis6 - 60%" xfId="24"/>
    <cellStyle name="Euro" xfId="25"/>
    <cellStyle name="Moneda 2" xfId="2"/>
    <cellStyle name="Normal" xfId="0" builtinId="0"/>
    <cellStyle name="Normal 2" xfId="3"/>
    <cellStyle name="Normal 3" xfId="26"/>
    <cellStyle name="Normal 4" xfId="1"/>
    <cellStyle name="Normal 5" xfId="27"/>
    <cellStyle name="Normal 6" xfId="28"/>
    <cellStyle name="Normal 7" xfId="31"/>
    <cellStyle name="Porcentual 2" xfId="29"/>
    <cellStyle name="Título de hoja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8"/>
  <sheetViews>
    <sheetView showGridLines="0" tabSelected="1" zoomScaleNormal="100" workbookViewId="0">
      <pane ySplit="2" topLeftCell="A117" activePane="bottomLeft" state="frozen"/>
      <selection pane="bottomLeft" activeCell="B177" sqref="B177"/>
    </sheetView>
  </sheetViews>
  <sheetFormatPr baseColWidth="10" defaultRowHeight="15" x14ac:dyDescent="0.25"/>
  <cols>
    <col min="1" max="1" width="7.42578125" customWidth="1"/>
    <col min="2" max="2" width="41.42578125" customWidth="1"/>
    <col min="3" max="3" width="15.140625" style="1" customWidth="1"/>
    <col min="4" max="4" width="13" bestFit="1" customWidth="1"/>
    <col min="5" max="7" width="14.140625" bestFit="1" customWidth="1"/>
    <col min="8" max="9" width="13" bestFit="1" customWidth="1"/>
    <col min="10" max="11" width="14.140625" bestFit="1" customWidth="1"/>
    <col min="12" max="12" width="16.42578125" bestFit="1" customWidth="1"/>
    <col min="13" max="13" width="13.85546875" bestFit="1" customWidth="1"/>
    <col min="14" max="14" width="16.42578125" bestFit="1" customWidth="1"/>
    <col min="15" max="15" width="15.28515625" bestFit="1" customWidth="1"/>
  </cols>
  <sheetData>
    <row r="1" spans="1:15" ht="33" customHeight="1" x14ac:dyDescent="0.25">
      <c r="A1" s="36" t="s">
        <v>193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45" customHeight="1" thickBot="1" x14ac:dyDescent="0.3">
      <c r="A2" s="2" t="s">
        <v>3</v>
      </c>
      <c r="B2" s="3" t="s">
        <v>0</v>
      </c>
      <c r="C2" s="4" t="s">
        <v>194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x14ac:dyDescent="0.25">
      <c r="A3" s="6">
        <v>1000</v>
      </c>
      <c r="B3" s="7" t="s">
        <v>16</v>
      </c>
      <c r="C3" s="8">
        <f>+C4+C6+C8+C11+C15</f>
        <v>46145692.056700006</v>
      </c>
      <c r="D3" s="8">
        <f t="shared" ref="D3:O3" si="0">+D4+D6+D8+D11+D15</f>
        <v>3774374.22</v>
      </c>
      <c r="E3" s="8">
        <f t="shared" si="0"/>
        <v>3377700.96</v>
      </c>
      <c r="F3" s="8">
        <f t="shared" si="0"/>
        <v>3248628.28</v>
      </c>
      <c r="G3" s="8">
        <f t="shared" si="0"/>
        <v>3381438.8596000001</v>
      </c>
      <c r="H3" s="8">
        <f t="shared" si="0"/>
        <v>3381438.86</v>
      </c>
      <c r="I3" s="8">
        <f t="shared" si="0"/>
        <v>3381438.86</v>
      </c>
      <c r="J3" s="8">
        <f t="shared" si="0"/>
        <v>3385189.82</v>
      </c>
      <c r="K3" s="8">
        <f t="shared" si="0"/>
        <v>5803802.2400000002</v>
      </c>
      <c r="L3" s="8">
        <f t="shared" si="0"/>
        <v>3381438.8570999997</v>
      </c>
      <c r="M3" s="8">
        <f t="shared" si="0"/>
        <v>3845000</v>
      </c>
      <c r="N3" s="8">
        <f t="shared" si="0"/>
        <v>3381438.86</v>
      </c>
      <c r="O3" s="8">
        <f t="shared" si="0"/>
        <v>5803802.2400000002</v>
      </c>
    </row>
    <row r="4" spans="1:15" x14ac:dyDescent="0.25">
      <c r="A4" s="9">
        <v>1100</v>
      </c>
      <c r="B4" s="9" t="s">
        <v>17</v>
      </c>
      <c r="C4" s="10">
        <f>+C5</f>
        <v>28230876.370000008</v>
      </c>
      <c r="D4" s="10">
        <f t="shared" ref="D4:O4" si="1">+D5</f>
        <v>2222886.54</v>
      </c>
      <c r="E4" s="10">
        <f t="shared" si="1"/>
        <v>2198334.5</v>
      </c>
      <c r="F4" s="10">
        <f t="shared" si="1"/>
        <v>2198334.5</v>
      </c>
      <c r="G4" s="10">
        <f t="shared" si="1"/>
        <v>2401257.87</v>
      </c>
      <c r="H4" s="10">
        <f t="shared" si="1"/>
        <v>2401257.87</v>
      </c>
      <c r="I4" s="10">
        <f t="shared" si="1"/>
        <v>2401257.87</v>
      </c>
      <c r="J4" s="10">
        <f t="shared" si="1"/>
        <v>2401257.87</v>
      </c>
      <c r="K4" s="10">
        <f t="shared" si="1"/>
        <v>2401257.87</v>
      </c>
      <c r="L4" s="10">
        <f t="shared" si="1"/>
        <v>2401257.87</v>
      </c>
      <c r="M4" s="10">
        <f t="shared" si="1"/>
        <v>2401257.87</v>
      </c>
      <c r="N4" s="10">
        <f t="shared" si="1"/>
        <v>2401257.87</v>
      </c>
      <c r="O4" s="10">
        <f t="shared" si="1"/>
        <v>2401257.87</v>
      </c>
    </row>
    <row r="5" spans="1:15" x14ac:dyDescent="0.25">
      <c r="A5">
        <v>113</v>
      </c>
      <c r="B5" t="s">
        <v>18</v>
      </c>
      <c r="C5" s="11">
        <f>SUM(D5:O5)</f>
        <v>28230876.370000008</v>
      </c>
      <c r="D5" s="11">
        <v>2222886.54</v>
      </c>
      <c r="E5" s="11">
        <v>2198334.5</v>
      </c>
      <c r="F5" s="11">
        <v>2198334.5</v>
      </c>
      <c r="G5" s="11">
        <v>2401257.87</v>
      </c>
      <c r="H5" s="11">
        <v>2401257.87</v>
      </c>
      <c r="I5" s="11">
        <v>2401257.87</v>
      </c>
      <c r="J5" s="11">
        <v>2401257.87</v>
      </c>
      <c r="K5" s="11">
        <v>2401257.87</v>
      </c>
      <c r="L5" s="11">
        <v>2401257.87</v>
      </c>
      <c r="M5" s="11">
        <v>2401257.87</v>
      </c>
      <c r="N5" s="11">
        <v>2401257.87</v>
      </c>
      <c r="O5" s="11">
        <v>2401257.87</v>
      </c>
    </row>
    <row r="6" spans="1:15" x14ac:dyDescent="0.25">
      <c r="A6" s="9">
        <v>1200</v>
      </c>
      <c r="B6" s="9" t="s">
        <v>19</v>
      </c>
      <c r="C6" s="10">
        <f>+C7</f>
        <v>2105572.7299999995</v>
      </c>
      <c r="D6" s="10">
        <f t="shared" ref="D6:O6" si="2">+D7</f>
        <v>255829.12</v>
      </c>
      <c r="E6" s="10">
        <f t="shared" si="2"/>
        <v>255829.12</v>
      </c>
      <c r="F6" s="10">
        <f t="shared" si="2"/>
        <v>222492.96</v>
      </c>
      <c r="G6" s="10">
        <f t="shared" si="2"/>
        <v>152380.17000000001</v>
      </c>
      <c r="H6" s="10">
        <f t="shared" si="2"/>
        <v>152380.17000000001</v>
      </c>
      <c r="I6" s="10">
        <f t="shared" si="2"/>
        <v>152380.17000000001</v>
      </c>
      <c r="J6" s="10">
        <f t="shared" si="2"/>
        <v>152380.17000000001</v>
      </c>
      <c r="K6" s="10">
        <f t="shared" si="2"/>
        <v>152380.17000000001</v>
      </c>
      <c r="L6" s="10">
        <f t="shared" si="2"/>
        <v>152380.17000000001</v>
      </c>
      <c r="M6" s="10">
        <f t="shared" si="2"/>
        <v>152380.17000000001</v>
      </c>
      <c r="N6" s="10">
        <f t="shared" si="2"/>
        <v>152380.17000000001</v>
      </c>
      <c r="O6" s="10">
        <f t="shared" si="2"/>
        <v>152380.17000000001</v>
      </c>
    </row>
    <row r="7" spans="1:15" x14ac:dyDescent="0.25">
      <c r="A7">
        <v>122</v>
      </c>
      <c r="B7" t="s">
        <v>20</v>
      </c>
      <c r="C7" s="11">
        <f>SUM(D7:O7)</f>
        <v>2105572.7299999995</v>
      </c>
      <c r="D7" s="11">
        <v>255829.12</v>
      </c>
      <c r="E7" s="11">
        <v>255829.12</v>
      </c>
      <c r="F7" s="11">
        <v>222492.96</v>
      </c>
      <c r="G7" s="11">
        <v>152380.17000000001</v>
      </c>
      <c r="H7" s="11">
        <v>152380.17000000001</v>
      </c>
      <c r="I7" s="11">
        <v>152380.17000000001</v>
      </c>
      <c r="J7" s="11">
        <v>152380.17000000001</v>
      </c>
      <c r="K7" s="11">
        <v>152380.17000000001</v>
      </c>
      <c r="L7" s="11">
        <v>152380.17000000001</v>
      </c>
      <c r="M7" s="11">
        <v>152380.17000000001</v>
      </c>
      <c r="N7" s="11">
        <v>152380.17000000001</v>
      </c>
      <c r="O7" s="11">
        <v>152380.17000000001</v>
      </c>
    </row>
    <row r="8" spans="1:15" x14ac:dyDescent="0.25">
      <c r="A8" s="9">
        <v>1300</v>
      </c>
      <c r="B8" s="9" t="s">
        <v>21</v>
      </c>
      <c r="C8" s="10">
        <f>+C9+C10</f>
        <v>8784771.1399999987</v>
      </c>
      <c r="D8" s="10">
        <f t="shared" ref="D8:O8" si="3">+D9+D10</f>
        <v>392911.65</v>
      </c>
      <c r="E8" s="10">
        <f t="shared" si="3"/>
        <v>392911.65</v>
      </c>
      <c r="F8" s="10">
        <f t="shared" si="3"/>
        <v>392911.65</v>
      </c>
      <c r="G8" s="10">
        <f t="shared" si="3"/>
        <v>392911.65</v>
      </c>
      <c r="H8" s="10">
        <f t="shared" si="3"/>
        <v>392911.65</v>
      </c>
      <c r="I8" s="10">
        <f t="shared" si="3"/>
        <v>392911.65</v>
      </c>
      <c r="J8" s="10">
        <f t="shared" si="3"/>
        <v>396662.61</v>
      </c>
      <c r="K8" s="10">
        <f t="shared" si="3"/>
        <v>2425951.84</v>
      </c>
      <c r="L8" s="10">
        <f t="shared" si="3"/>
        <v>392911.65</v>
      </c>
      <c r="M8" s="10">
        <f t="shared" si="3"/>
        <v>392911.65</v>
      </c>
      <c r="N8" s="10">
        <f t="shared" si="3"/>
        <v>392911.65</v>
      </c>
      <c r="O8" s="10">
        <f t="shared" si="3"/>
        <v>2425951.84</v>
      </c>
    </row>
    <row r="9" spans="1:15" x14ac:dyDescent="0.25">
      <c r="A9">
        <v>132</v>
      </c>
      <c r="B9" t="s">
        <v>22</v>
      </c>
      <c r="C9" s="11">
        <f t="shared" ref="C9:C10" si="4">SUM(D9:O9)</f>
        <v>8264514.0199999996</v>
      </c>
      <c r="D9" s="11">
        <v>349556.89</v>
      </c>
      <c r="E9" s="11">
        <v>349556.89</v>
      </c>
      <c r="F9" s="11">
        <v>349556.89</v>
      </c>
      <c r="G9" s="11">
        <v>349556.89</v>
      </c>
      <c r="H9" s="11">
        <v>349556.89</v>
      </c>
      <c r="I9" s="11">
        <v>349556.89</v>
      </c>
      <c r="J9" s="11">
        <v>353307.85</v>
      </c>
      <c r="K9" s="11">
        <v>2382597.08</v>
      </c>
      <c r="L9" s="11">
        <v>349556.89</v>
      </c>
      <c r="M9" s="11">
        <v>349556.89</v>
      </c>
      <c r="N9" s="11">
        <v>349556.89</v>
      </c>
      <c r="O9" s="11">
        <v>2382597.08</v>
      </c>
    </row>
    <row r="10" spans="1:15" x14ac:dyDescent="0.25">
      <c r="A10">
        <v>133</v>
      </c>
      <c r="B10" t="s">
        <v>23</v>
      </c>
      <c r="C10" s="11">
        <f t="shared" si="4"/>
        <v>520257.12000000005</v>
      </c>
      <c r="D10" s="11">
        <v>43354.76</v>
      </c>
      <c r="E10" s="11">
        <v>43354.76</v>
      </c>
      <c r="F10" s="11">
        <v>43354.76</v>
      </c>
      <c r="G10" s="11">
        <v>43354.76</v>
      </c>
      <c r="H10" s="11">
        <v>43354.76</v>
      </c>
      <c r="I10" s="11">
        <v>43354.76</v>
      </c>
      <c r="J10" s="11">
        <v>43354.76</v>
      </c>
      <c r="K10" s="11">
        <v>43354.76</v>
      </c>
      <c r="L10" s="11">
        <v>43354.76</v>
      </c>
      <c r="M10" s="11">
        <v>43354.76</v>
      </c>
      <c r="N10" s="11">
        <v>43354.76</v>
      </c>
      <c r="O10" s="11">
        <v>43354.76</v>
      </c>
    </row>
    <row r="11" spans="1:15" x14ac:dyDescent="0.25">
      <c r="A11" s="9">
        <v>1400</v>
      </c>
      <c r="B11" s="9" t="s">
        <v>24</v>
      </c>
      <c r="C11" s="10">
        <f>SUM(C12:C14)</f>
        <v>5318703.1567000002</v>
      </c>
      <c r="D11" s="10">
        <f t="shared" ref="D11:O11" si="5">SUM(D12:D14)</f>
        <v>439185.77</v>
      </c>
      <c r="E11" s="10">
        <f t="shared" si="5"/>
        <v>530625.68999999994</v>
      </c>
      <c r="F11" s="10">
        <f t="shared" si="5"/>
        <v>434889.17</v>
      </c>
      <c r="G11" s="10">
        <f t="shared" si="5"/>
        <v>434889.16960000002</v>
      </c>
      <c r="H11" s="10">
        <f t="shared" si="5"/>
        <v>434889.17</v>
      </c>
      <c r="I11" s="10">
        <f t="shared" si="5"/>
        <v>434889.17</v>
      </c>
      <c r="J11" s="10">
        <f t="shared" si="5"/>
        <v>434889.17</v>
      </c>
      <c r="K11" s="10">
        <f t="shared" si="5"/>
        <v>434889.17</v>
      </c>
      <c r="L11" s="10">
        <f t="shared" si="5"/>
        <v>434889.16709999996</v>
      </c>
      <c r="M11" s="10">
        <f t="shared" si="5"/>
        <v>434889.17</v>
      </c>
      <c r="N11" s="10">
        <f t="shared" si="5"/>
        <v>434889.17</v>
      </c>
      <c r="O11" s="10">
        <f t="shared" si="5"/>
        <v>434889.17</v>
      </c>
    </row>
    <row r="12" spans="1:15" x14ac:dyDescent="0.25">
      <c r="A12">
        <v>142</v>
      </c>
      <c r="B12" t="s">
        <v>25</v>
      </c>
      <c r="C12" s="11">
        <f t="shared" ref="C12:C14" si="6">SUM(D12:O12)</f>
        <v>764444.35709999991</v>
      </c>
      <c r="D12" s="11">
        <v>63642.32</v>
      </c>
      <c r="E12" s="11">
        <v>64378.84</v>
      </c>
      <c r="F12" s="11">
        <v>63642.32</v>
      </c>
      <c r="G12" s="11">
        <v>63642.32</v>
      </c>
      <c r="H12" s="11">
        <v>63642.32</v>
      </c>
      <c r="I12" s="11">
        <v>63642.32</v>
      </c>
      <c r="J12" s="11">
        <v>63642.32</v>
      </c>
      <c r="K12" s="11">
        <v>63642.32</v>
      </c>
      <c r="L12" s="11">
        <v>63642.3171</v>
      </c>
      <c r="M12" s="11">
        <v>63642.32</v>
      </c>
      <c r="N12" s="11">
        <v>63642.32</v>
      </c>
      <c r="O12" s="11">
        <v>63642.32</v>
      </c>
    </row>
    <row r="13" spans="1:15" x14ac:dyDescent="0.25">
      <c r="A13">
        <v>143</v>
      </c>
      <c r="B13" t="s">
        <v>26</v>
      </c>
      <c r="C13" s="11">
        <f t="shared" si="6"/>
        <v>4459258.7996000005</v>
      </c>
      <c r="D13" s="11">
        <v>375543.45</v>
      </c>
      <c r="E13" s="11">
        <v>371246.85</v>
      </c>
      <c r="F13" s="11">
        <v>371246.85</v>
      </c>
      <c r="G13" s="11">
        <v>371246.84960000002</v>
      </c>
      <c r="H13" s="11">
        <v>371246.85</v>
      </c>
      <c r="I13" s="11">
        <v>371246.85</v>
      </c>
      <c r="J13" s="11">
        <v>371246.85</v>
      </c>
      <c r="K13" s="11">
        <v>371246.85</v>
      </c>
      <c r="L13" s="11">
        <v>371246.85</v>
      </c>
      <c r="M13" s="11">
        <v>371246.85</v>
      </c>
      <c r="N13" s="11">
        <v>371246.85</v>
      </c>
      <c r="O13" s="11">
        <v>371246.85</v>
      </c>
    </row>
    <row r="14" spans="1:15" x14ac:dyDescent="0.25">
      <c r="A14">
        <v>144</v>
      </c>
      <c r="B14" t="s">
        <v>27</v>
      </c>
      <c r="C14" s="11">
        <f t="shared" si="6"/>
        <v>95000</v>
      </c>
      <c r="D14" s="11">
        <v>0</v>
      </c>
      <c r="E14" s="11">
        <v>95000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x14ac:dyDescent="0.25">
      <c r="A15" s="9">
        <v>1500</v>
      </c>
      <c r="B15" s="9" t="s">
        <v>28</v>
      </c>
      <c r="C15" s="10">
        <f>+C16+C18+C17</f>
        <v>1705768.6600000001</v>
      </c>
      <c r="D15" s="10">
        <f t="shared" ref="D15:O15" si="7">+D16+D18+D17</f>
        <v>463561.14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0</v>
      </c>
      <c r="J15" s="10">
        <f t="shared" si="7"/>
        <v>0</v>
      </c>
      <c r="K15" s="10">
        <f t="shared" si="7"/>
        <v>389323.19</v>
      </c>
      <c r="L15" s="10">
        <f t="shared" si="7"/>
        <v>0</v>
      </c>
      <c r="M15" s="10">
        <f t="shared" si="7"/>
        <v>463561.14</v>
      </c>
      <c r="N15" s="10">
        <f t="shared" si="7"/>
        <v>0</v>
      </c>
      <c r="O15" s="10">
        <f t="shared" si="7"/>
        <v>389323.19</v>
      </c>
    </row>
    <row r="16" spans="1:15" x14ac:dyDescent="0.25">
      <c r="A16">
        <v>152</v>
      </c>
      <c r="B16" t="s">
        <v>29</v>
      </c>
      <c r="C16" s="11">
        <f t="shared" ref="C16:C18" si="8">SUM(D16:O16)</f>
        <v>927122.28</v>
      </c>
      <c r="D16" s="11">
        <v>463561.14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463561.14</v>
      </c>
      <c r="N16" s="11">
        <v>0</v>
      </c>
      <c r="O16" s="11">
        <v>0</v>
      </c>
    </row>
    <row r="17" spans="1:15" hidden="1" x14ac:dyDescent="0.25">
      <c r="A17">
        <v>153</v>
      </c>
      <c r="B17" t="s">
        <v>30</v>
      </c>
      <c r="C17" s="11">
        <f t="shared" si="8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.75" thickBot="1" x14ac:dyDescent="0.3">
      <c r="A18" s="12">
        <v>159</v>
      </c>
      <c r="B18" s="13" t="s">
        <v>31</v>
      </c>
      <c r="C18" s="11">
        <f t="shared" si="8"/>
        <v>778646.38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389323.19</v>
      </c>
      <c r="L18" s="14">
        <v>0</v>
      </c>
      <c r="M18" s="14">
        <v>0</v>
      </c>
      <c r="N18" s="14">
        <v>0</v>
      </c>
      <c r="O18" s="14">
        <v>389323.19</v>
      </c>
    </row>
    <row r="19" spans="1:15" x14ac:dyDescent="0.25">
      <c r="A19" s="6">
        <v>2000</v>
      </c>
      <c r="B19" s="7" t="s">
        <v>32</v>
      </c>
      <c r="C19" s="8">
        <f>+C20+C25+C28+C31+C41+C49+C52+C56</f>
        <v>21018408.2108</v>
      </c>
      <c r="D19" s="8">
        <f t="shared" ref="D19:O19" si="9">+D20+D25+D28+D31+D41+D49+D52+D56</f>
        <v>2092468.8609000002</v>
      </c>
      <c r="E19" s="8">
        <f t="shared" si="9"/>
        <v>1628387.4309</v>
      </c>
      <c r="F19" s="8">
        <f t="shared" si="9"/>
        <v>2164233.4309</v>
      </c>
      <c r="G19" s="8">
        <f t="shared" si="9"/>
        <v>1494039.0409000001</v>
      </c>
      <c r="H19" s="8">
        <f t="shared" si="9"/>
        <v>1476333.4309</v>
      </c>
      <c r="I19" s="8">
        <f t="shared" si="9"/>
        <v>1800383.4309</v>
      </c>
      <c r="J19" s="8">
        <f t="shared" si="9"/>
        <v>1855883.4309</v>
      </c>
      <c r="K19" s="8">
        <f t="shared" si="9"/>
        <v>1907033.4309</v>
      </c>
      <c r="L19" s="8">
        <f t="shared" si="9"/>
        <v>2092733.4309</v>
      </c>
      <c r="M19" s="8">
        <f t="shared" si="9"/>
        <v>1346722.4309</v>
      </c>
      <c r="N19" s="8">
        <f t="shared" si="9"/>
        <v>1473022.4309</v>
      </c>
      <c r="O19" s="8">
        <f t="shared" si="9"/>
        <v>1687167.4309</v>
      </c>
    </row>
    <row r="20" spans="1:15" x14ac:dyDescent="0.25">
      <c r="A20" s="9">
        <v>2100</v>
      </c>
      <c r="B20" s="15" t="s">
        <v>33</v>
      </c>
      <c r="C20" s="10">
        <f>+C21+C22+C23+C24</f>
        <v>184164</v>
      </c>
      <c r="D20" s="10">
        <f t="shared" ref="D20:N20" si="10">+D21+D22+D23+D24</f>
        <v>14822</v>
      </c>
      <c r="E20" s="10">
        <f t="shared" si="10"/>
        <v>13572</v>
      </c>
      <c r="F20" s="10">
        <f t="shared" si="10"/>
        <v>25122</v>
      </c>
      <c r="G20" s="10">
        <f t="shared" si="10"/>
        <v>23072</v>
      </c>
      <c r="H20" s="10">
        <f t="shared" si="10"/>
        <v>7322</v>
      </c>
      <c r="I20" s="10">
        <f t="shared" si="10"/>
        <v>11572</v>
      </c>
      <c r="J20" s="10">
        <f t="shared" si="10"/>
        <v>7122</v>
      </c>
      <c r="K20" s="10">
        <f t="shared" si="10"/>
        <v>30572</v>
      </c>
      <c r="L20" s="10">
        <f t="shared" si="10"/>
        <v>9322</v>
      </c>
      <c r="M20" s="10">
        <f t="shared" si="10"/>
        <v>14572</v>
      </c>
      <c r="N20" s="10">
        <f t="shared" si="10"/>
        <v>10622</v>
      </c>
      <c r="O20" s="10">
        <f>+O21+O22+O23+O24</f>
        <v>16472</v>
      </c>
    </row>
    <row r="21" spans="1:15" x14ac:dyDescent="0.25">
      <c r="A21">
        <v>211</v>
      </c>
      <c r="B21" t="s">
        <v>34</v>
      </c>
      <c r="C21" s="11">
        <f t="shared" ref="C21:C24" si="11">SUM(D21:O21)</f>
        <v>46200</v>
      </c>
      <c r="D21" s="11">
        <v>1100</v>
      </c>
      <c r="E21" s="11">
        <v>6600</v>
      </c>
      <c r="F21" s="11">
        <v>1100</v>
      </c>
      <c r="G21" s="11">
        <v>6600</v>
      </c>
      <c r="H21" s="11">
        <v>1100</v>
      </c>
      <c r="I21" s="11">
        <v>6600</v>
      </c>
      <c r="J21" s="11">
        <v>1100</v>
      </c>
      <c r="K21" s="11">
        <v>6600</v>
      </c>
      <c r="L21" s="11">
        <v>1100</v>
      </c>
      <c r="M21" s="11">
        <v>6600</v>
      </c>
      <c r="N21" s="11">
        <v>1100</v>
      </c>
      <c r="O21" s="11">
        <v>6600</v>
      </c>
    </row>
    <row r="22" spans="1:15" x14ac:dyDescent="0.25">
      <c r="A22">
        <v>214</v>
      </c>
      <c r="B22" t="s">
        <v>35</v>
      </c>
      <c r="C22" s="11">
        <f t="shared" si="11"/>
        <v>95400</v>
      </c>
      <c r="D22" s="11">
        <v>9000</v>
      </c>
      <c r="E22" s="11">
        <v>5000</v>
      </c>
      <c r="F22" s="11">
        <v>21500</v>
      </c>
      <c r="G22" s="11">
        <v>9000</v>
      </c>
      <c r="H22" s="11">
        <v>3000</v>
      </c>
      <c r="I22" s="11">
        <v>3000</v>
      </c>
      <c r="J22" s="11">
        <v>3000</v>
      </c>
      <c r="K22" s="11">
        <v>21500</v>
      </c>
      <c r="L22" s="11">
        <v>5000</v>
      </c>
      <c r="M22" s="11">
        <v>3000</v>
      </c>
      <c r="N22" s="11">
        <v>7000</v>
      </c>
      <c r="O22" s="11">
        <v>5400</v>
      </c>
    </row>
    <row r="23" spans="1:15" x14ac:dyDescent="0.25">
      <c r="A23">
        <v>216</v>
      </c>
      <c r="B23" t="s">
        <v>36</v>
      </c>
      <c r="C23" s="11">
        <f t="shared" si="11"/>
        <v>42564</v>
      </c>
      <c r="D23" s="11">
        <v>4722</v>
      </c>
      <c r="E23" s="11">
        <v>1972</v>
      </c>
      <c r="F23" s="11">
        <v>2522</v>
      </c>
      <c r="G23" s="11">
        <v>7472</v>
      </c>
      <c r="H23" s="11">
        <v>3222</v>
      </c>
      <c r="I23" s="11">
        <v>1972</v>
      </c>
      <c r="J23" s="11">
        <v>3022</v>
      </c>
      <c r="K23" s="11">
        <v>2472</v>
      </c>
      <c r="L23" s="11">
        <v>3222</v>
      </c>
      <c r="M23" s="11">
        <v>4972</v>
      </c>
      <c r="N23" s="11">
        <v>2522</v>
      </c>
      <c r="O23" s="11">
        <v>4472</v>
      </c>
    </row>
    <row r="24" spans="1:15" hidden="1" x14ac:dyDescent="0.25">
      <c r="A24">
        <v>218</v>
      </c>
      <c r="B24" t="s">
        <v>37</v>
      </c>
      <c r="C24" s="11">
        <f t="shared" si="11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5">
        <v>2200</v>
      </c>
      <c r="B25" s="15" t="s">
        <v>38</v>
      </c>
      <c r="C25" s="10">
        <f>+C26+C27</f>
        <v>106549.21080000003</v>
      </c>
      <c r="D25" s="10">
        <f t="shared" ref="D25:O25" si="12">+D26+D27</f>
        <v>14129.100900000001</v>
      </c>
      <c r="E25" s="10">
        <f t="shared" si="12"/>
        <v>6129.1009000000004</v>
      </c>
      <c r="F25" s="10">
        <f t="shared" si="12"/>
        <v>8629.1009000000013</v>
      </c>
      <c r="G25" s="10">
        <f t="shared" si="12"/>
        <v>8629.1009000000013</v>
      </c>
      <c r="H25" s="10">
        <f t="shared" si="12"/>
        <v>15129.100900000001</v>
      </c>
      <c r="I25" s="10">
        <f t="shared" si="12"/>
        <v>8629.1009000000013</v>
      </c>
      <c r="J25" s="10">
        <f t="shared" si="12"/>
        <v>6129.1009000000004</v>
      </c>
      <c r="K25" s="10">
        <f t="shared" si="12"/>
        <v>6129.1009000000004</v>
      </c>
      <c r="L25" s="10">
        <f t="shared" si="12"/>
        <v>6129.1009000000004</v>
      </c>
      <c r="M25" s="10">
        <f t="shared" si="12"/>
        <v>8629.1009000000013</v>
      </c>
      <c r="N25" s="10">
        <f t="shared" si="12"/>
        <v>7129.1009000000004</v>
      </c>
      <c r="O25" s="10">
        <f t="shared" si="12"/>
        <v>11129.100900000001</v>
      </c>
    </row>
    <row r="26" spans="1:15" x14ac:dyDescent="0.25">
      <c r="A26">
        <v>221</v>
      </c>
      <c r="B26" t="s">
        <v>39</v>
      </c>
      <c r="C26" s="11">
        <f t="shared" ref="C26:C27" si="13">SUM(D26:O26)</f>
        <v>101549.21080000003</v>
      </c>
      <c r="D26" s="11">
        <v>9129.1009000000013</v>
      </c>
      <c r="E26" s="11">
        <v>6129.1009000000004</v>
      </c>
      <c r="F26" s="11">
        <v>8629.1009000000013</v>
      </c>
      <c r="G26" s="11">
        <v>8629.1009000000013</v>
      </c>
      <c r="H26" s="11">
        <v>15129.100900000001</v>
      </c>
      <c r="I26" s="11">
        <v>8629.1009000000013</v>
      </c>
      <c r="J26" s="11">
        <v>6129.1009000000004</v>
      </c>
      <c r="K26" s="11">
        <v>6129.1009000000004</v>
      </c>
      <c r="L26" s="11">
        <v>6129.1009000000004</v>
      </c>
      <c r="M26" s="11">
        <v>8629.1009000000013</v>
      </c>
      <c r="N26" s="11">
        <v>7129.1009000000004</v>
      </c>
      <c r="O26" s="11">
        <v>11129.100900000001</v>
      </c>
    </row>
    <row r="27" spans="1:15" x14ac:dyDescent="0.25">
      <c r="A27">
        <v>223</v>
      </c>
      <c r="B27" t="s">
        <v>40</v>
      </c>
      <c r="C27" s="11">
        <f t="shared" si="13"/>
        <v>5000</v>
      </c>
      <c r="D27" s="11">
        <v>5000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idden="1" x14ac:dyDescent="0.25">
      <c r="A28" s="9">
        <v>2300</v>
      </c>
      <c r="B28" s="9" t="s">
        <v>41</v>
      </c>
      <c r="C28" s="10">
        <f>+C30+C29</f>
        <v>0</v>
      </c>
      <c r="D28" s="10">
        <f t="shared" ref="D28:O28" si="14">+D30+D29</f>
        <v>0</v>
      </c>
      <c r="E28" s="10">
        <f t="shared" si="14"/>
        <v>0</v>
      </c>
      <c r="F28" s="10">
        <f t="shared" si="14"/>
        <v>0</v>
      </c>
      <c r="G28" s="10">
        <f t="shared" si="14"/>
        <v>0</v>
      </c>
      <c r="H28" s="10">
        <f t="shared" si="14"/>
        <v>0</v>
      </c>
      <c r="I28" s="10">
        <f t="shared" si="14"/>
        <v>0</v>
      </c>
      <c r="J28" s="10">
        <f t="shared" si="14"/>
        <v>0</v>
      </c>
      <c r="K28" s="10">
        <f t="shared" si="14"/>
        <v>0</v>
      </c>
      <c r="L28" s="10">
        <f t="shared" si="14"/>
        <v>0</v>
      </c>
      <c r="M28" s="10">
        <f t="shared" si="14"/>
        <v>0</v>
      </c>
      <c r="N28" s="10">
        <f t="shared" si="14"/>
        <v>0</v>
      </c>
      <c r="O28" s="10">
        <f t="shared" si="14"/>
        <v>0</v>
      </c>
    </row>
    <row r="29" spans="1:15" hidden="1" x14ac:dyDescent="0.25">
      <c r="A29" s="16">
        <v>234</v>
      </c>
      <c r="B29" s="16" t="s">
        <v>42</v>
      </c>
      <c r="C29" s="11">
        <f t="shared" ref="C29:C30" si="15">SUM(D29:O29)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idden="1" x14ac:dyDescent="0.25">
      <c r="A30" s="16">
        <v>235</v>
      </c>
      <c r="B30" s="16" t="s">
        <v>43</v>
      </c>
      <c r="C30" s="11">
        <f t="shared" si="15"/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9">
        <v>2400</v>
      </c>
      <c r="B31" s="9" t="s">
        <v>44</v>
      </c>
      <c r="C31" s="10">
        <f>SUM(C32:C40)</f>
        <v>3579362</v>
      </c>
      <c r="D31" s="10">
        <f t="shared" ref="D31:O31" si="16">SUM(D32:D40)</f>
        <v>502633</v>
      </c>
      <c r="E31" s="10">
        <f t="shared" si="16"/>
        <v>357837</v>
      </c>
      <c r="F31" s="10">
        <f t="shared" si="16"/>
        <v>344333</v>
      </c>
      <c r="G31" s="10">
        <f t="shared" si="16"/>
        <v>297083</v>
      </c>
      <c r="H31" s="10">
        <f t="shared" si="16"/>
        <v>325283</v>
      </c>
      <c r="I31" s="10">
        <f t="shared" si="16"/>
        <v>327383</v>
      </c>
      <c r="J31" s="10">
        <f t="shared" si="16"/>
        <v>214833</v>
      </c>
      <c r="K31" s="10">
        <f t="shared" si="16"/>
        <v>275333</v>
      </c>
      <c r="L31" s="10">
        <f t="shared" si="16"/>
        <v>376083</v>
      </c>
      <c r="M31" s="10">
        <f t="shared" si="16"/>
        <v>243645</v>
      </c>
      <c r="N31" s="10">
        <f t="shared" si="16"/>
        <v>183833</v>
      </c>
      <c r="O31" s="10">
        <f t="shared" si="16"/>
        <v>131083</v>
      </c>
    </row>
    <row r="32" spans="1:15" x14ac:dyDescent="0.25">
      <c r="A32">
        <v>241</v>
      </c>
      <c r="B32" t="s">
        <v>45</v>
      </c>
      <c r="C32" s="11">
        <f t="shared" ref="C32:C40" si="17">SUM(D32:O32)</f>
        <v>1052000</v>
      </c>
      <c r="D32" s="11">
        <v>87333</v>
      </c>
      <c r="E32" s="11">
        <v>62337</v>
      </c>
      <c r="F32" s="11">
        <v>67333</v>
      </c>
      <c r="G32" s="11">
        <v>127333</v>
      </c>
      <c r="H32" s="11">
        <v>67333</v>
      </c>
      <c r="I32" s="11">
        <v>192833</v>
      </c>
      <c r="J32" s="11">
        <v>67833</v>
      </c>
      <c r="K32" s="11">
        <v>62833</v>
      </c>
      <c r="L32" s="11">
        <v>127833</v>
      </c>
      <c r="M32" s="11">
        <v>64333</v>
      </c>
      <c r="N32" s="11">
        <v>62333</v>
      </c>
      <c r="O32" s="11">
        <v>62333</v>
      </c>
    </row>
    <row r="33" spans="1:15" x14ac:dyDescent="0.25">
      <c r="A33">
        <v>242</v>
      </c>
      <c r="B33" t="s">
        <v>46</v>
      </c>
      <c r="C33" s="11">
        <f t="shared" si="17"/>
        <v>375000</v>
      </c>
      <c r="D33" s="11">
        <v>31250</v>
      </c>
      <c r="E33" s="11">
        <v>66250</v>
      </c>
      <c r="F33" s="11">
        <v>31250</v>
      </c>
      <c r="G33" s="11">
        <v>26250</v>
      </c>
      <c r="H33" s="11">
        <v>31250</v>
      </c>
      <c r="I33" s="11">
        <v>26250</v>
      </c>
      <c r="J33" s="11">
        <v>31250</v>
      </c>
      <c r="K33" s="11">
        <v>26250</v>
      </c>
      <c r="L33" s="11">
        <v>26250</v>
      </c>
      <c r="M33" s="11">
        <v>26250</v>
      </c>
      <c r="N33" s="11">
        <v>26250</v>
      </c>
      <c r="O33" s="11">
        <v>26250</v>
      </c>
    </row>
    <row r="34" spans="1:15" x14ac:dyDescent="0.25">
      <c r="A34">
        <v>243</v>
      </c>
      <c r="B34" t="s">
        <v>47</v>
      </c>
      <c r="C34" s="11">
        <f t="shared" si="17"/>
        <v>58180</v>
      </c>
      <c r="D34" s="11">
        <v>14180</v>
      </c>
      <c r="E34" s="11">
        <v>26000</v>
      </c>
      <c r="F34" s="11">
        <v>10000</v>
      </c>
      <c r="G34" s="11">
        <v>6000</v>
      </c>
      <c r="H34" s="11">
        <v>0</v>
      </c>
      <c r="I34" s="11">
        <v>0</v>
      </c>
      <c r="J34" s="11">
        <v>0</v>
      </c>
      <c r="K34" s="11">
        <v>1000</v>
      </c>
      <c r="L34" s="11">
        <v>0</v>
      </c>
      <c r="M34" s="11">
        <v>0</v>
      </c>
      <c r="N34" s="11">
        <v>1000</v>
      </c>
      <c r="O34" s="11">
        <v>0</v>
      </c>
    </row>
    <row r="35" spans="1:15" x14ac:dyDescent="0.25">
      <c r="A35">
        <v>244</v>
      </c>
      <c r="B35" t="s">
        <v>48</v>
      </c>
      <c r="C35" s="11">
        <f t="shared" si="17"/>
        <v>23000</v>
      </c>
      <c r="D35" s="11">
        <v>19500</v>
      </c>
      <c r="E35" s="11">
        <v>1500</v>
      </c>
      <c r="F35" s="11">
        <v>0</v>
      </c>
      <c r="G35" s="11">
        <v>0</v>
      </c>
      <c r="H35" s="11">
        <v>0</v>
      </c>
      <c r="I35" s="11">
        <v>1000</v>
      </c>
      <c r="J35" s="11">
        <v>0</v>
      </c>
      <c r="K35" s="11">
        <v>0</v>
      </c>
      <c r="L35" s="11">
        <v>0</v>
      </c>
      <c r="M35" s="11">
        <v>0</v>
      </c>
      <c r="N35" s="11">
        <v>1000</v>
      </c>
      <c r="O35" s="11">
        <v>0</v>
      </c>
    </row>
    <row r="36" spans="1:15" x14ac:dyDescent="0.25">
      <c r="A36">
        <v>245</v>
      </c>
      <c r="B36" t="s">
        <v>49</v>
      </c>
      <c r="C36" s="11">
        <f t="shared" si="17"/>
        <v>21500</v>
      </c>
      <c r="D36" s="11">
        <v>4500</v>
      </c>
      <c r="E36" s="11">
        <v>10000</v>
      </c>
      <c r="F36" s="11">
        <v>0</v>
      </c>
      <c r="G36" s="11">
        <v>5000</v>
      </c>
      <c r="H36" s="11">
        <v>0</v>
      </c>
      <c r="I36" s="11">
        <v>2000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x14ac:dyDescent="0.25">
      <c r="A37">
        <v>246</v>
      </c>
      <c r="B37" t="s">
        <v>50</v>
      </c>
      <c r="C37" s="11">
        <f t="shared" si="17"/>
        <v>338500</v>
      </c>
      <c r="D37" s="11">
        <v>82500</v>
      </c>
      <c r="E37" s="11">
        <v>48000</v>
      </c>
      <c r="F37" s="11">
        <v>37000</v>
      </c>
      <c r="G37" s="11">
        <v>16500</v>
      </c>
      <c r="H37" s="11">
        <v>38000</v>
      </c>
      <c r="I37" s="11">
        <v>20000</v>
      </c>
      <c r="J37" s="11">
        <v>30500</v>
      </c>
      <c r="K37" s="11">
        <v>10000</v>
      </c>
      <c r="L37" s="11">
        <v>32000</v>
      </c>
      <c r="M37" s="11">
        <v>10000</v>
      </c>
      <c r="N37" s="11">
        <v>7500</v>
      </c>
      <c r="O37" s="11">
        <v>6500</v>
      </c>
    </row>
    <row r="38" spans="1:15" x14ac:dyDescent="0.25">
      <c r="A38">
        <v>247</v>
      </c>
      <c r="B38" t="s">
        <v>51</v>
      </c>
      <c r="C38" s="11">
        <f t="shared" si="17"/>
        <v>1358334</v>
      </c>
      <c r="D38" s="11">
        <v>161620</v>
      </c>
      <c r="E38" s="11">
        <v>129500</v>
      </c>
      <c r="F38" s="11">
        <v>184500</v>
      </c>
      <c r="G38" s="11">
        <v>85500</v>
      </c>
      <c r="H38" s="11">
        <v>79500</v>
      </c>
      <c r="I38" s="11">
        <v>79500</v>
      </c>
      <c r="J38" s="11">
        <v>79500</v>
      </c>
      <c r="K38" s="11">
        <v>129500</v>
      </c>
      <c r="L38" s="11">
        <v>184500</v>
      </c>
      <c r="M38" s="11">
        <v>135714</v>
      </c>
      <c r="N38" s="11">
        <v>79500</v>
      </c>
      <c r="O38" s="11">
        <v>29500</v>
      </c>
    </row>
    <row r="39" spans="1:15" x14ac:dyDescent="0.25">
      <c r="A39">
        <v>248</v>
      </c>
      <c r="B39" t="s">
        <v>52</v>
      </c>
      <c r="C39" s="11">
        <f t="shared" si="17"/>
        <v>3000</v>
      </c>
      <c r="D39" s="11">
        <v>3000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x14ac:dyDescent="0.25">
      <c r="A40">
        <v>249</v>
      </c>
      <c r="B40" t="s">
        <v>53</v>
      </c>
      <c r="C40" s="11">
        <f t="shared" si="17"/>
        <v>349848</v>
      </c>
      <c r="D40" s="11">
        <v>98750</v>
      </c>
      <c r="E40" s="11">
        <v>14250</v>
      </c>
      <c r="F40" s="11">
        <v>14250</v>
      </c>
      <c r="G40" s="11">
        <v>30500</v>
      </c>
      <c r="H40" s="11">
        <v>109200</v>
      </c>
      <c r="I40" s="11">
        <v>5800</v>
      </c>
      <c r="J40" s="11">
        <v>5750</v>
      </c>
      <c r="K40" s="11">
        <v>45750</v>
      </c>
      <c r="L40" s="11">
        <v>5500</v>
      </c>
      <c r="M40" s="11">
        <v>7348</v>
      </c>
      <c r="N40" s="11">
        <v>6250</v>
      </c>
      <c r="O40" s="11">
        <v>6500</v>
      </c>
    </row>
    <row r="41" spans="1:15" x14ac:dyDescent="0.25">
      <c r="A41" s="9">
        <v>2500</v>
      </c>
      <c r="B41" s="9" t="s">
        <v>54</v>
      </c>
      <c r="C41" s="10">
        <f>SUM(C42:C48)</f>
        <v>13456805.609999999</v>
      </c>
      <c r="D41" s="10">
        <f t="shared" ref="D41:O41" si="18">SUM(D42:D48)</f>
        <v>985957.37</v>
      </c>
      <c r="E41" s="10">
        <f t="shared" si="18"/>
        <v>879749.33000000007</v>
      </c>
      <c r="F41" s="10">
        <f t="shared" si="18"/>
        <v>1422199.33</v>
      </c>
      <c r="G41" s="10">
        <f t="shared" si="18"/>
        <v>929654.94000000006</v>
      </c>
      <c r="H41" s="10">
        <f t="shared" si="18"/>
        <v>908399.33000000007</v>
      </c>
      <c r="I41" s="10">
        <f t="shared" si="18"/>
        <v>1108649.33</v>
      </c>
      <c r="J41" s="10">
        <f t="shared" si="18"/>
        <v>1360099.33</v>
      </c>
      <c r="K41" s="10">
        <f t="shared" si="18"/>
        <v>1324999.33</v>
      </c>
      <c r="L41" s="10">
        <f t="shared" si="18"/>
        <v>1445149.33</v>
      </c>
      <c r="M41" s="10">
        <f t="shared" si="18"/>
        <v>888476.33000000007</v>
      </c>
      <c r="N41" s="10">
        <f t="shared" si="18"/>
        <v>979332.33000000007</v>
      </c>
      <c r="O41" s="10">
        <f t="shared" si="18"/>
        <v>1224139.33</v>
      </c>
    </row>
    <row r="42" spans="1:15" hidden="1" x14ac:dyDescent="0.25">
      <c r="A42">
        <v>251</v>
      </c>
      <c r="B42" t="s">
        <v>55</v>
      </c>
      <c r="C42" s="11">
        <f t="shared" ref="C42:C48" si="19">SUM(D42:O42)</f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>
        <v>252</v>
      </c>
      <c r="B43" t="s">
        <v>56</v>
      </c>
      <c r="C43" s="11">
        <f t="shared" si="19"/>
        <v>43500</v>
      </c>
      <c r="D43" s="11">
        <v>5500</v>
      </c>
      <c r="E43" s="11">
        <v>500</v>
      </c>
      <c r="F43" s="11">
        <v>500</v>
      </c>
      <c r="G43" s="11">
        <v>500</v>
      </c>
      <c r="H43" s="11">
        <v>14500</v>
      </c>
      <c r="I43" s="11">
        <v>2500</v>
      </c>
      <c r="J43" s="11">
        <v>3000</v>
      </c>
      <c r="K43" s="11">
        <v>3000</v>
      </c>
      <c r="L43" s="11">
        <v>8000</v>
      </c>
      <c r="M43" s="11">
        <v>2500</v>
      </c>
      <c r="N43" s="11">
        <v>1500</v>
      </c>
      <c r="O43" s="11">
        <v>1500</v>
      </c>
    </row>
    <row r="44" spans="1:15" x14ac:dyDescent="0.25">
      <c r="A44">
        <v>253</v>
      </c>
      <c r="B44" t="s">
        <v>57</v>
      </c>
      <c r="C44" s="11">
        <f t="shared" si="19"/>
        <v>591055.61</v>
      </c>
      <c r="D44" s="11">
        <v>78850</v>
      </c>
      <c r="E44" s="11">
        <v>34150</v>
      </c>
      <c r="F44" s="11">
        <v>50400</v>
      </c>
      <c r="G44" s="11">
        <v>45355.61</v>
      </c>
      <c r="H44" s="11">
        <v>51900</v>
      </c>
      <c r="I44" s="11">
        <v>65100</v>
      </c>
      <c r="J44" s="11">
        <v>56200</v>
      </c>
      <c r="K44" s="11">
        <v>51450</v>
      </c>
      <c r="L44" s="11">
        <v>59900</v>
      </c>
      <c r="M44" s="11">
        <v>46250</v>
      </c>
      <c r="N44" s="11">
        <v>51500</v>
      </c>
      <c r="O44" s="11">
        <v>0</v>
      </c>
    </row>
    <row r="45" spans="1:15" hidden="1" x14ac:dyDescent="0.25">
      <c r="A45">
        <v>254</v>
      </c>
      <c r="B45" t="s">
        <v>58</v>
      </c>
      <c r="C45" s="11">
        <f t="shared" si="19"/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>
        <v>255</v>
      </c>
      <c r="B46" t="s">
        <v>59</v>
      </c>
      <c r="C46" s="11">
        <f t="shared" si="19"/>
        <v>159250</v>
      </c>
      <c r="D46" s="11">
        <v>41500</v>
      </c>
      <c r="E46" s="11">
        <v>6000</v>
      </c>
      <c r="F46" s="11">
        <v>3600</v>
      </c>
      <c r="G46" s="11">
        <v>20700</v>
      </c>
      <c r="H46" s="11">
        <v>900</v>
      </c>
      <c r="I46" s="11">
        <v>8750</v>
      </c>
      <c r="J46" s="11">
        <v>23000</v>
      </c>
      <c r="K46" s="11">
        <v>850</v>
      </c>
      <c r="L46" s="11">
        <v>28250</v>
      </c>
      <c r="M46" s="11">
        <v>1027</v>
      </c>
      <c r="N46" s="11">
        <v>23233</v>
      </c>
      <c r="O46" s="11">
        <v>1440</v>
      </c>
    </row>
    <row r="47" spans="1:15" x14ac:dyDescent="0.25">
      <c r="A47" s="16">
        <v>256</v>
      </c>
      <c r="B47" s="16" t="s">
        <v>60</v>
      </c>
      <c r="C47" s="11">
        <f t="shared" si="19"/>
        <v>2074000</v>
      </c>
      <c r="D47" s="11">
        <v>235674</v>
      </c>
      <c r="E47" s="11">
        <v>142666</v>
      </c>
      <c r="F47" s="11">
        <v>182666</v>
      </c>
      <c r="G47" s="11">
        <v>190666</v>
      </c>
      <c r="H47" s="11">
        <v>132666</v>
      </c>
      <c r="I47" s="11">
        <v>198666</v>
      </c>
      <c r="J47" s="11">
        <v>153666</v>
      </c>
      <c r="K47" s="11">
        <v>161666</v>
      </c>
      <c r="L47" s="11">
        <v>173666</v>
      </c>
      <c r="M47" s="11">
        <v>186666</v>
      </c>
      <c r="N47" s="11">
        <v>182666</v>
      </c>
      <c r="O47" s="11">
        <v>132666</v>
      </c>
    </row>
    <row r="48" spans="1:15" x14ac:dyDescent="0.25">
      <c r="A48">
        <v>259</v>
      </c>
      <c r="B48" t="s">
        <v>61</v>
      </c>
      <c r="C48" s="11">
        <f t="shared" si="19"/>
        <v>10589000</v>
      </c>
      <c r="D48" s="11">
        <v>624433.37</v>
      </c>
      <c r="E48" s="11">
        <v>696433.33000000007</v>
      </c>
      <c r="F48" s="11">
        <v>1185033.33</v>
      </c>
      <c r="G48" s="11">
        <v>672433.33000000007</v>
      </c>
      <c r="H48" s="11">
        <v>708433.33000000007</v>
      </c>
      <c r="I48" s="11">
        <v>833633.33000000007</v>
      </c>
      <c r="J48" s="11">
        <v>1124233.33</v>
      </c>
      <c r="K48" s="11">
        <v>1108033.33</v>
      </c>
      <c r="L48" s="11">
        <v>1175333.33</v>
      </c>
      <c r="M48" s="11">
        <v>652033.33000000007</v>
      </c>
      <c r="N48" s="11">
        <v>720433.33000000007</v>
      </c>
      <c r="O48" s="11">
        <v>1088533.33</v>
      </c>
    </row>
    <row r="49" spans="1:15" x14ac:dyDescent="0.25">
      <c r="A49" s="9">
        <v>2600</v>
      </c>
      <c r="B49" s="15" t="s">
        <v>62</v>
      </c>
      <c r="C49" s="10">
        <f>+C50+C51</f>
        <v>2489800</v>
      </c>
      <c r="D49" s="10">
        <f t="shared" ref="D49:O49" si="20">+D50+D51</f>
        <v>168500</v>
      </c>
      <c r="E49" s="10">
        <f t="shared" si="20"/>
        <v>207400</v>
      </c>
      <c r="F49" s="10">
        <f t="shared" si="20"/>
        <v>259500</v>
      </c>
      <c r="G49" s="10">
        <f t="shared" si="20"/>
        <v>178700</v>
      </c>
      <c r="H49" s="10">
        <f t="shared" si="20"/>
        <v>153300</v>
      </c>
      <c r="I49" s="10">
        <f t="shared" si="20"/>
        <v>254200</v>
      </c>
      <c r="J49" s="10">
        <f t="shared" si="20"/>
        <v>212100</v>
      </c>
      <c r="K49" s="10">
        <f t="shared" si="20"/>
        <v>216800</v>
      </c>
      <c r="L49" s="10">
        <f t="shared" si="20"/>
        <v>201000</v>
      </c>
      <c r="M49" s="10">
        <f t="shared" si="20"/>
        <v>144700</v>
      </c>
      <c r="N49" s="10">
        <f t="shared" si="20"/>
        <v>248500</v>
      </c>
      <c r="O49" s="10">
        <f t="shared" si="20"/>
        <v>245100</v>
      </c>
    </row>
    <row r="50" spans="1:15" x14ac:dyDescent="0.25">
      <c r="A50">
        <v>261</v>
      </c>
      <c r="B50" t="s">
        <v>63</v>
      </c>
      <c r="C50" s="11">
        <f t="shared" ref="C50:C51" si="21">SUM(D50:O50)</f>
        <v>2489800</v>
      </c>
      <c r="D50" s="11">
        <v>168500</v>
      </c>
      <c r="E50" s="11">
        <v>207400</v>
      </c>
      <c r="F50" s="11">
        <v>259500</v>
      </c>
      <c r="G50" s="11">
        <v>178700</v>
      </c>
      <c r="H50" s="11">
        <v>153300</v>
      </c>
      <c r="I50" s="11">
        <v>254200</v>
      </c>
      <c r="J50" s="11">
        <v>212100</v>
      </c>
      <c r="K50" s="11">
        <v>216800</v>
      </c>
      <c r="L50" s="11">
        <v>201000</v>
      </c>
      <c r="M50" s="11">
        <v>144700</v>
      </c>
      <c r="N50" s="11">
        <v>248500</v>
      </c>
      <c r="O50" s="11">
        <v>245100</v>
      </c>
    </row>
    <row r="51" spans="1:15" hidden="1" x14ac:dyDescent="0.25">
      <c r="A51">
        <v>262</v>
      </c>
      <c r="B51" t="s">
        <v>64</v>
      </c>
      <c r="C51" s="11">
        <f t="shared" si="21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15">
        <v>2700</v>
      </c>
      <c r="B52" s="15" t="s">
        <v>65</v>
      </c>
      <c r="C52" s="10">
        <f>SUM(C53:C55)</f>
        <v>205577.38999999998</v>
      </c>
      <c r="D52" s="10">
        <f t="shared" ref="D52:O52" si="22">SUM(D53:D55)</f>
        <v>140427.39000000001</v>
      </c>
      <c r="E52" s="10">
        <f t="shared" si="22"/>
        <v>23000</v>
      </c>
      <c r="F52" s="10">
        <f t="shared" si="22"/>
        <v>2500</v>
      </c>
      <c r="G52" s="10">
        <f t="shared" si="22"/>
        <v>2500</v>
      </c>
      <c r="H52" s="10">
        <f t="shared" si="22"/>
        <v>2500</v>
      </c>
      <c r="I52" s="10">
        <f t="shared" si="22"/>
        <v>5500</v>
      </c>
      <c r="J52" s="10">
        <f t="shared" si="22"/>
        <v>0</v>
      </c>
      <c r="K52" s="10">
        <f t="shared" si="22"/>
        <v>0</v>
      </c>
      <c r="L52" s="10">
        <f t="shared" si="22"/>
        <v>0</v>
      </c>
      <c r="M52" s="10">
        <f t="shared" si="22"/>
        <v>0</v>
      </c>
      <c r="N52" s="10">
        <f t="shared" si="22"/>
        <v>0</v>
      </c>
      <c r="O52" s="10">
        <f t="shared" si="22"/>
        <v>29150</v>
      </c>
    </row>
    <row r="53" spans="1:15" x14ac:dyDescent="0.25">
      <c r="A53">
        <v>271</v>
      </c>
      <c r="B53" t="s">
        <v>66</v>
      </c>
      <c r="C53" s="11">
        <f t="shared" ref="C53:C55" si="23">SUM(D53:O53)</f>
        <v>34974.720000000001</v>
      </c>
      <c r="D53" s="11">
        <v>34974.720000000001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</row>
    <row r="54" spans="1:15" x14ac:dyDescent="0.25">
      <c r="A54">
        <v>272</v>
      </c>
      <c r="B54" t="s">
        <v>67</v>
      </c>
      <c r="C54" s="11">
        <f t="shared" si="23"/>
        <v>141452.66999999998</v>
      </c>
      <c r="D54" s="11">
        <v>105452.67</v>
      </c>
      <c r="E54" s="11">
        <v>23000</v>
      </c>
      <c r="F54" s="11">
        <v>2500</v>
      </c>
      <c r="G54" s="11">
        <v>2500</v>
      </c>
      <c r="H54" s="11">
        <v>2500</v>
      </c>
      <c r="I54" s="11">
        <v>5500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</row>
    <row r="55" spans="1:15" x14ac:dyDescent="0.25">
      <c r="A55">
        <v>275</v>
      </c>
      <c r="B55" t="s">
        <v>68</v>
      </c>
      <c r="C55" s="11">
        <f t="shared" si="23"/>
        <v>29150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29150</v>
      </c>
    </row>
    <row r="56" spans="1:15" x14ac:dyDescent="0.25">
      <c r="A56" s="9">
        <v>2900</v>
      </c>
      <c r="B56" s="9" t="s">
        <v>69</v>
      </c>
      <c r="C56" s="10">
        <f>SUM(C57:C64)</f>
        <v>996150</v>
      </c>
      <c r="D56" s="10">
        <f t="shared" ref="D56:O56" si="24">SUM(D57:D64)</f>
        <v>266000</v>
      </c>
      <c r="E56" s="10">
        <f t="shared" si="24"/>
        <v>140700</v>
      </c>
      <c r="F56" s="10">
        <f t="shared" si="24"/>
        <v>101950</v>
      </c>
      <c r="G56" s="10">
        <f t="shared" si="24"/>
        <v>54400</v>
      </c>
      <c r="H56" s="10">
        <f t="shared" si="24"/>
        <v>64400</v>
      </c>
      <c r="I56" s="10">
        <f t="shared" si="24"/>
        <v>84450</v>
      </c>
      <c r="J56" s="10">
        <f t="shared" si="24"/>
        <v>55600</v>
      </c>
      <c r="K56" s="10">
        <f t="shared" si="24"/>
        <v>53200</v>
      </c>
      <c r="L56" s="10">
        <f t="shared" si="24"/>
        <v>55050</v>
      </c>
      <c r="M56" s="10">
        <f t="shared" si="24"/>
        <v>46700</v>
      </c>
      <c r="N56" s="10">
        <f t="shared" si="24"/>
        <v>43606</v>
      </c>
      <c r="O56" s="10">
        <f t="shared" si="24"/>
        <v>30094</v>
      </c>
    </row>
    <row r="57" spans="1:15" x14ac:dyDescent="0.25">
      <c r="A57">
        <v>291</v>
      </c>
      <c r="B57" t="s">
        <v>70</v>
      </c>
      <c r="C57" s="11">
        <f t="shared" ref="C57:C64" si="25">SUM(D57:O57)</f>
        <v>207200</v>
      </c>
      <c r="D57" s="11">
        <v>113600</v>
      </c>
      <c r="E57" s="11">
        <v>22400</v>
      </c>
      <c r="F57" s="11">
        <v>6100</v>
      </c>
      <c r="G57" s="11">
        <v>11100</v>
      </c>
      <c r="H57" s="11">
        <v>8100</v>
      </c>
      <c r="I57" s="11">
        <v>6100</v>
      </c>
      <c r="J57" s="11">
        <v>14800</v>
      </c>
      <c r="K57" s="11">
        <v>4900</v>
      </c>
      <c r="L57" s="11">
        <v>4900</v>
      </c>
      <c r="M57" s="11">
        <v>7400</v>
      </c>
      <c r="N57" s="11">
        <v>4900</v>
      </c>
      <c r="O57" s="11">
        <v>2900</v>
      </c>
    </row>
    <row r="58" spans="1:15" x14ac:dyDescent="0.25">
      <c r="A58">
        <v>292</v>
      </c>
      <c r="B58" t="s">
        <v>71</v>
      </c>
      <c r="C58" s="11">
        <f t="shared" si="25"/>
        <v>51300</v>
      </c>
      <c r="D58" s="11">
        <v>27300</v>
      </c>
      <c r="E58" s="11">
        <v>11300</v>
      </c>
      <c r="F58" s="11">
        <v>1300</v>
      </c>
      <c r="G58" s="11">
        <v>1300</v>
      </c>
      <c r="H58" s="11">
        <v>1300</v>
      </c>
      <c r="I58" s="11">
        <v>1300</v>
      </c>
      <c r="J58" s="11">
        <v>1300</v>
      </c>
      <c r="K58" s="11">
        <v>1300</v>
      </c>
      <c r="L58" s="11">
        <v>1300</v>
      </c>
      <c r="M58" s="11">
        <v>1300</v>
      </c>
      <c r="N58" s="11">
        <v>1300</v>
      </c>
      <c r="O58" s="11">
        <v>1000</v>
      </c>
    </row>
    <row r="59" spans="1:15" x14ac:dyDescent="0.25">
      <c r="A59">
        <v>293</v>
      </c>
      <c r="B59" t="s">
        <v>72</v>
      </c>
      <c r="C59" s="11">
        <f t="shared" si="25"/>
        <v>10600</v>
      </c>
      <c r="D59" s="11">
        <v>10600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x14ac:dyDescent="0.25">
      <c r="A60">
        <v>294</v>
      </c>
      <c r="B60" t="s">
        <v>73</v>
      </c>
      <c r="C60" s="11">
        <f t="shared" si="25"/>
        <v>35800</v>
      </c>
      <c r="D60" s="11">
        <v>3000</v>
      </c>
      <c r="E60" s="11">
        <v>3000</v>
      </c>
      <c r="F60" s="11">
        <v>3000</v>
      </c>
      <c r="G60" s="11">
        <v>3000</v>
      </c>
      <c r="H60" s="11">
        <v>3000</v>
      </c>
      <c r="I60" s="11">
        <v>6800</v>
      </c>
      <c r="J60" s="11">
        <v>3000</v>
      </c>
      <c r="K60" s="11">
        <v>3000</v>
      </c>
      <c r="L60" s="11">
        <v>3000</v>
      </c>
      <c r="M60" s="11">
        <v>2000</v>
      </c>
      <c r="N60" s="11">
        <v>2000</v>
      </c>
      <c r="O60" s="11">
        <v>1000</v>
      </c>
    </row>
    <row r="61" spans="1:15" x14ac:dyDescent="0.25">
      <c r="A61">
        <v>295</v>
      </c>
      <c r="B61" t="s">
        <v>74</v>
      </c>
      <c r="C61" s="11">
        <f t="shared" si="25"/>
        <v>10250</v>
      </c>
      <c r="D61" s="11">
        <v>5000</v>
      </c>
      <c r="E61" s="11">
        <v>0</v>
      </c>
      <c r="F61" s="11">
        <v>550</v>
      </c>
      <c r="G61" s="11">
        <v>0</v>
      </c>
      <c r="H61" s="11">
        <v>500</v>
      </c>
      <c r="I61" s="11">
        <v>1250</v>
      </c>
      <c r="J61" s="11">
        <v>0</v>
      </c>
      <c r="K61" s="11">
        <v>500</v>
      </c>
      <c r="L61" s="11">
        <v>850</v>
      </c>
      <c r="M61" s="11">
        <v>1000</v>
      </c>
      <c r="N61" s="11">
        <v>406</v>
      </c>
      <c r="O61" s="11">
        <v>194</v>
      </c>
    </row>
    <row r="62" spans="1:15" x14ac:dyDescent="0.25">
      <c r="A62">
        <v>296</v>
      </c>
      <c r="B62" t="s">
        <v>75</v>
      </c>
      <c r="C62" s="11">
        <f t="shared" si="25"/>
        <v>354000</v>
      </c>
      <c r="D62" s="11">
        <v>30000</v>
      </c>
      <c r="E62" s="11">
        <v>35000</v>
      </c>
      <c r="F62" s="11">
        <v>60000</v>
      </c>
      <c r="G62" s="11">
        <v>20000</v>
      </c>
      <c r="H62" s="11">
        <v>28000</v>
      </c>
      <c r="I62" s="11">
        <v>23000</v>
      </c>
      <c r="J62" s="11">
        <v>18000</v>
      </c>
      <c r="K62" s="11">
        <v>25000</v>
      </c>
      <c r="L62" s="11">
        <v>35000</v>
      </c>
      <c r="M62" s="11">
        <v>30000</v>
      </c>
      <c r="N62" s="11">
        <v>30000</v>
      </c>
      <c r="O62" s="11">
        <v>20000</v>
      </c>
    </row>
    <row r="63" spans="1:15" x14ac:dyDescent="0.25">
      <c r="A63">
        <v>298</v>
      </c>
      <c r="B63" t="s">
        <v>76</v>
      </c>
      <c r="C63" s="11">
        <f t="shared" si="25"/>
        <v>310000</v>
      </c>
      <c r="D63" s="11">
        <v>73500</v>
      </c>
      <c r="E63" s="11">
        <v>58500</v>
      </c>
      <c r="F63" s="11">
        <v>30500</v>
      </c>
      <c r="G63" s="11">
        <v>18500</v>
      </c>
      <c r="H63" s="11">
        <v>23500</v>
      </c>
      <c r="I63" s="11">
        <v>43500</v>
      </c>
      <c r="J63" s="11">
        <v>18500</v>
      </c>
      <c r="K63" s="11">
        <v>18500</v>
      </c>
      <c r="L63" s="11">
        <v>10000</v>
      </c>
      <c r="M63" s="11">
        <v>5000</v>
      </c>
      <c r="N63" s="11">
        <v>5000</v>
      </c>
      <c r="O63" s="11">
        <v>5000</v>
      </c>
    </row>
    <row r="64" spans="1:15" ht="15.75" thickBot="1" x14ac:dyDescent="0.3">
      <c r="A64" s="12">
        <v>299</v>
      </c>
      <c r="B64" s="13" t="s">
        <v>77</v>
      </c>
      <c r="C64" s="11">
        <f t="shared" si="25"/>
        <v>17000</v>
      </c>
      <c r="D64" s="14">
        <v>3000</v>
      </c>
      <c r="E64" s="14">
        <v>10500</v>
      </c>
      <c r="F64" s="14">
        <v>500</v>
      </c>
      <c r="G64" s="14">
        <v>500</v>
      </c>
      <c r="H64" s="14">
        <v>0</v>
      </c>
      <c r="I64" s="14">
        <v>2500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</row>
    <row r="65" spans="1:15" x14ac:dyDescent="0.25">
      <c r="A65" s="6">
        <v>3000</v>
      </c>
      <c r="B65" s="7" t="s">
        <v>78</v>
      </c>
      <c r="C65" s="8">
        <f>+C66+C76+C82+C89+C93+C101+C104+C109+C112</f>
        <v>48283109.480000004</v>
      </c>
      <c r="D65" s="8">
        <f t="shared" ref="D65:O65" si="26">+D66+D76+D82+D89+D93+D101+D104+D109+D112</f>
        <v>881265.25</v>
      </c>
      <c r="E65" s="8">
        <f t="shared" si="26"/>
        <v>4397776.66</v>
      </c>
      <c r="F65" s="8">
        <f t="shared" si="26"/>
        <v>4155876.3800000004</v>
      </c>
      <c r="G65" s="8">
        <f t="shared" si="26"/>
        <v>5211539.8800000008</v>
      </c>
      <c r="H65" s="8">
        <f t="shared" si="26"/>
        <v>3487275.6500000004</v>
      </c>
      <c r="I65" s="8">
        <f t="shared" si="26"/>
        <v>3570893.3800000004</v>
      </c>
      <c r="J65" s="8">
        <f t="shared" si="26"/>
        <v>4755844.3800000008</v>
      </c>
      <c r="K65" s="8">
        <f t="shared" si="26"/>
        <v>3171556.3800000004</v>
      </c>
      <c r="L65" s="8">
        <f t="shared" si="26"/>
        <v>3276865.3800000004</v>
      </c>
      <c r="M65" s="8">
        <f t="shared" si="26"/>
        <v>4684366.3800000008</v>
      </c>
      <c r="N65" s="8">
        <f t="shared" si="26"/>
        <v>3124046.3800000004</v>
      </c>
      <c r="O65" s="8">
        <f t="shared" si="26"/>
        <v>7520803.3799999999</v>
      </c>
    </row>
    <row r="66" spans="1:15" x14ac:dyDescent="0.25">
      <c r="A66" s="9">
        <v>3100</v>
      </c>
      <c r="B66" s="9" t="s">
        <v>79</v>
      </c>
      <c r="C66" s="10">
        <f>SUM(C67:C75)</f>
        <v>37481301.200000003</v>
      </c>
      <c r="D66" s="10">
        <f t="shared" ref="D66:O66" si="27">SUM(D67:D75)</f>
        <v>4006</v>
      </c>
      <c r="E66" s="10">
        <f t="shared" si="27"/>
        <v>3328131</v>
      </c>
      <c r="F66" s="10">
        <f t="shared" si="27"/>
        <v>3324142.72</v>
      </c>
      <c r="G66" s="10">
        <f t="shared" si="27"/>
        <v>3324142.72</v>
      </c>
      <c r="H66" s="10">
        <f t="shared" si="27"/>
        <v>3324142.72</v>
      </c>
      <c r="I66" s="10">
        <f t="shared" si="27"/>
        <v>3324142.72</v>
      </c>
      <c r="J66" s="10">
        <f t="shared" si="27"/>
        <v>2993608.72</v>
      </c>
      <c r="K66" s="10">
        <f t="shared" si="27"/>
        <v>2993108.72</v>
      </c>
      <c r="L66" s="10">
        <f t="shared" si="27"/>
        <v>2993108.72</v>
      </c>
      <c r="M66" s="10">
        <f t="shared" si="27"/>
        <v>2993108.72</v>
      </c>
      <c r="N66" s="10">
        <f t="shared" si="27"/>
        <v>2993108.72</v>
      </c>
      <c r="O66" s="10">
        <f t="shared" si="27"/>
        <v>5886549.7199999997</v>
      </c>
    </row>
    <row r="67" spans="1:15" x14ac:dyDescent="0.25">
      <c r="A67">
        <v>311</v>
      </c>
      <c r="B67" t="s">
        <v>80</v>
      </c>
      <c r="C67" s="11">
        <f t="shared" ref="C67:C75" si="28">SUM(D67:O67)</f>
        <v>37206762</v>
      </c>
      <c r="D67" s="11">
        <v>0</v>
      </c>
      <c r="E67" s="11">
        <v>3302000</v>
      </c>
      <c r="F67" s="11">
        <v>3302000</v>
      </c>
      <c r="G67" s="11">
        <v>3302000</v>
      </c>
      <c r="H67" s="11">
        <v>3302000</v>
      </c>
      <c r="I67" s="11">
        <v>3302000</v>
      </c>
      <c r="J67" s="11">
        <v>2970966</v>
      </c>
      <c r="K67" s="11">
        <v>2970966</v>
      </c>
      <c r="L67" s="11">
        <v>2970966</v>
      </c>
      <c r="M67" s="11">
        <v>2970966</v>
      </c>
      <c r="N67" s="11">
        <v>2970966</v>
      </c>
      <c r="O67" s="11">
        <v>5841932</v>
      </c>
    </row>
    <row r="68" spans="1:15" x14ac:dyDescent="0.25">
      <c r="A68">
        <v>312</v>
      </c>
      <c r="B68" t="s">
        <v>81</v>
      </c>
      <c r="C68" s="11">
        <f t="shared" si="28"/>
        <v>3600</v>
      </c>
      <c r="D68" s="11">
        <v>300</v>
      </c>
      <c r="E68" s="11">
        <v>300</v>
      </c>
      <c r="F68" s="11">
        <v>300</v>
      </c>
      <c r="G68" s="11">
        <v>300</v>
      </c>
      <c r="H68" s="11">
        <v>300</v>
      </c>
      <c r="I68" s="11">
        <v>300</v>
      </c>
      <c r="J68" s="11">
        <v>300</v>
      </c>
      <c r="K68" s="11">
        <v>300</v>
      </c>
      <c r="L68" s="11">
        <v>300</v>
      </c>
      <c r="M68" s="11">
        <v>300</v>
      </c>
      <c r="N68" s="11">
        <v>300</v>
      </c>
      <c r="O68" s="11">
        <v>300</v>
      </c>
    </row>
    <row r="69" spans="1:15" x14ac:dyDescent="0.25">
      <c r="A69">
        <v>313</v>
      </c>
      <c r="B69" t="s">
        <v>82</v>
      </c>
      <c r="C69" s="11">
        <f t="shared" si="28"/>
        <v>4512</v>
      </c>
      <c r="D69" s="11">
        <v>376</v>
      </c>
      <c r="E69" s="11">
        <v>376</v>
      </c>
      <c r="F69" s="11">
        <v>376</v>
      </c>
      <c r="G69" s="11">
        <v>376</v>
      </c>
      <c r="H69" s="11">
        <v>376</v>
      </c>
      <c r="I69" s="11">
        <v>376</v>
      </c>
      <c r="J69" s="11">
        <v>376</v>
      </c>
      <c r="K69" s="11">
        <v>376</v>
      </c>
      <c r="L69" s="11">
        <v>376</v>
      </c>
      <c r="M69" s="11">
        <v>376</v>
      </c>
      <c r="N69" s="11">
        <v>376</v>
      </c>
      <c r="O69" s="11">
        <v>376</v>
      </c>
    </row>
    <row r="70" spans="1:15" x14ac:dyDescent="0.25">
      <c r="A70">
        <v>314</v>
      </c>
      <c r="B70" t="s">
        <v>83</v>
      </c>
      <c r="C70" s="11">
        <f t="shared" si="28"/>
        <v>43320</v>
      </c>
      <c r="D70" s="11">
        <v>0</v>
      </c>
      <c r="E70" s="11">
        <v>3610</v>
      </c>
      <c r="F70" s="11">
        <v>3610</v>
      </c>
      <c r="G70" s="11">
        <v>3610</v>
      </c>
      <c r="H70" s="11">
        <v>3610</v>
      </c>
      <c r="I70" s="11">
        <v>3610</v>
      </c>
      <c r="J70" s="11">
        <v>3610</v>
      </c>
      <c r="K70" s="11">
        <v>3610</v>
      </c>
      <c r="L70" s="11">
        <v>3610</v>
      </c>
      <c r="M70" s="11">
        <v>3610</v>
      </c>
      <c r="N70" s="11">
        <v>3610</v>
      </c>
      <c r="O70" s="11">
        <v>7220</v>
      </c>
    </row>
    <row r="71" spans="1:15" x14ac:dyDescent="0.25">
      <c r="A71">
        <v>315</v>
      </c>
      <c r="B71" t="s">
        <v>84</v>
      </c>
      <c r="C71" s="11">
        <f t="shared" si="28"/>
        <v>193997.2</v>
      </c>
      <c r="D71" s="11">
        <v>0</v>
      </c>
      <c r="E71" s="11">
        <v>18865</v>
      </c>
      <c r="F71" s="11">
        <v>15626.72</v>
      </c>
      <c r="G71" s="11">
        <v>15626.72</v>
      </c>
      <c r="H71" s="11">
        <v>15626.72</v>
      </c>
      <c r="I71" s="11">
        <v>15626.72</v>
      </c>
      <c r="J71" s="11">
        <v>15626.72</v>
      </c>
      <c r="K71" s="11">
        <v>15626.72</v>
      </c>
      <c r="L71" s="11">
        <v>15626.72</v>
      </c>
      <c r="M71" s="11">
        <v>15626.72</v>
      </c>
      <c r="N71" s="11">
        <v>15626.72</v>
      </c>
      <c r="O71" s="11">
        <v>34491.72</v>
      </c>
    </row>
    <row r="72" spans="1:15" hidden="1" x14ac:dyDescent="0.25">
      <c r="A72">
        <v>316</v>
      </c>
      <c r="B72" t="s">
        <v>85</v>
      </c>
      <c r="C72" s="11">
        <f t="shared" si="28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5">
      <c r="A73">
        <v>317</v>
      </c>
      <c r="B73" t="s">
        <v>86</v>
      </c>
      <c r="C73" s="11">
        <f t="shared" si="28"/>
        <v>26760</v>
      </c>
      <c r="D73" s="11">
        <v>2230</v>
      </c>
      <c r="E73" s="11">
        <v>2230</v>
      </c>
      <c r="F73" s="11">
        <v>2230</v>
      </c>
      <c r="G73" s="11">
        <v>2230</v>
      </c>
      <c r="H73" s="11">
        <v>2230</v>
      </c>
      <c r="I73" s="11">
        <v>2230</v>
      </c>
      <c r="J73" s="11">
        <v>2230</v>
      </c>
      <c r="K73" s="11">
        <v>2230</v>
      </c>
      <c r="L73" s="11">
        <v>2230</v>
      </c>
      <c r="M73" s="11">
        <v>2230</v>
      </c>
      <c r="N73" s="11">
        <v>2230</v>
      </c>
      <c r="O73" s="11">
        <v>2230</v>
      </c>
    </row>
    <row r="74" spans="1:15" x14ac:dyDescent="0.25">
      <c r="A74">
        <v>318</v>
      </c>
      <c r="B74" t="s">
        <v>87</v>
      </c>
      <c r="C74" s="11">
        <f t="shared" si="28"/>
        <v>2350</v>
      </c>
      <c r="D74" s="11">
        <v>1100</v>
      </c>
      <c r="E74" s="11">
        <v>750</v>
      </c>
      <c r="F74" s="11">
        <v>0</v>
      </c>
      <c r="G74" s="11">
        <v>0</v>
      </c>
      <c r="H74" s="11">
        <v>0</v>
      </c>
      <c r="I74" s="11">
        <v>0</v>
      </c>
      <c r="J74" s="11">
        <v>500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</row>
    <row r="75" spans="1:15" hidden="1" x14ac:dyDescent="0.25">
      <c r="A75">
        <v>319</v>
      </c>
      <c r="B75" t="s">
        <v>88</v>
      </c>
      <c r="C75" s="11">
        <f t="shared" si="28"/>
        <v>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5">
      <c r="A76" s="9">
        <v>3200</v>
      </c>
      <c r="B76" s="9" t="s">
        <v>89</v>
      </c>
      <c r="C76" s="10">
        <f>SUM(C77:C81)</f>
        <v>432958.27</v>
      </c>
      <c r="D76" s="10">
        <f t="shared" ref="D76:O76" si="29">SUM(D77:D81)</f>
        <v>159500</v>
      </c>
      <c r="E76" s="10">
        <f t="shared" si="29"/>
        <v>80000</v>
      </c>
      <c r="F76" s="10">
        <f t="shared" si="29"/>
        <v>54500</v>
      </c>
      <c r="G76" s="10">
        <f t="shared" si="29"/>
        <v>27500</v>
      </c>
      <c r="H76" s="10">
        <f t="shared" si="29"/>
        <v>8458.27</v>
      </c>
      <c r="I76" s="10">
        <f t="shared" si="29"/>
        <v>62500</v>
      </c>
      <c r="J76" s="10">
        <f t="shared" si="29"/>
        <v>4500</v>
      </c>
      <c r="K76" s="10">
        <f t="shared" si="29"/>
        <v>15000</v>
      </c>
      <c r="L76" s="10">
        <f t="shared" si="29"/>
        <v>2000</v>
      </c>
      <c r="M76" s="10">
        <f t="shared" si="29"/>
        <v>15000</v>
      </c>
      <c r="N76" s="10">
        <f t="shared" si="29"/>
        <v>2000</v>
      </c>
      <c r="O76" s="10">
        <f t="shared" si="29"/>
        <v>2000</v>
      </c>
    </row>
    <row r="77" spans="1:15" x14ac:dyDescent="0.25">
      <c r="A77">
        <v>322</v>
      </c>
      <c r="B77" t="s">
        <v>90</v>
      </c>
      <c r="C77" s="11">
        <f t="shared" ref="C77:C81" si="30">SUM(D77:O77)</f>
        <v>24000</v>
      </c>
      <c r="D77" s="11">
        <v>2000</v>
      </c>
      <c r="E77" s="11">
        <v>2000</v>
      </c>
      <c r="F77" s="11">
        <v>2000</v>
      </c>
      <c r="G77" s="11">
        <v>2000</v>
      </c>
      <c r="H77" s="11">
        <v>2000</v>
      </c>
      <c r="I77" s="11">
        <v>2000</v>
      </c>
      <c r="J77" s="11">
        <v>2000</v>
      </c>
      <c r="K77" s="11">
        <v>2000</v>
      </c>
      <c r="L77" s="11">
        <v>2000</v>
      </c>
      <c r="M77" s="11">
        <v>2000</v>
      </c>
      <c r="N77" s="11">
        <v>2000</v>
      </c>
      <c r="O77" s="11">
        <v>2000</v>
      </c>
    </row>
    <row r="78" spans="1:15" x14ac:dyDescent="0.25">
      <c r="A78">
        <v>323</v>
      </c>
      <c r="B78" t="s">
        <v>91</v>
      </c>
      <c r="C78" s="11">
        <f t="shared" si="30"/>
        <v>10000</v>
      </c>
      <c r="D78" s="11">
        <v>10000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</row>
    <row r="79" spans="1:15" hidden="1" x14ac:dyDescent="0.25">
      <c r="A79">
        <v>325</v>
      </c>
      <c r="B79" t="s">
        <v>92</v>
      </c>
      <c r="C79" s="11">
        <f t="shared" si="30"/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5">
      <c r="A80">
        <v>326</v>
      </c>
      <c r="B80" t="s">
        <v>93</v>
      </c>
      <c r="C80" s="11">
        <f t="shared" si="30"/>
        <v>388958.27</v>
      </c>
      <c r="D80" s="11">
        <v>137500</v>
      </c>
      <c r="E80" s="11">
        <v>78000</v>
      </c>
      <c r="F80" s="11">
        <v>52500</v>
      </c>
      <c r="G80" s="11">
        <v>25500</v>
      </c>
      <c r="H80" s="11">
        <v>6458.27</v>
      </c>
      <c r="I80" s="11">
        <v>60500</v>
      </c>
      <c r="J80" s="11">
        <v>2500</v>
      </c>
      <c r="K80" s="11">
        <v>13000</v>
      </c>
      <c r="L80" s="11">
        <v>0</v>
      </c>
      <c r="M80" s="11">
        <v>13000</v>
      </c>
      <c r="N80" s="11">
        <v>0</v>
      </c>
      <c r="O80" s="11">
        <v>0</v>
      </c>
    </row>
    <row r="81" spans="1:15" x14ac:dyDescent="0.25">
      <c r="A81">
        <v>329</v>
      </c>
      <c r="B81" t="s">
        <v>94</v>
      </c>
      <c r="C81" s="11">
        <f t="shared" si="30"/>
        <v>10000</v>
      </c>
      <c r="D81" s="11">
        <v>10000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</row>
    <row r="82" spans="1:15" x14ac:dyDescent="0.25">
      <c r="A82" s="9">
        <v>3300</v>
      </c>
      <c r="B82" s="9" t="s">
        <v>95</v>
      </c>
      <c r="C82" s="10">
        <f>SUM(C83:C88)</f>
        <v>1409681</v>
      </c>
      <c r="D82" s="10">
        <f t="shared" ref="D82:O82" si="31">SUM(D83:D88)</f>
        <v>184466.74</v>
      </c>
      <c r="E82" s="10">
        <f t="shared" si="31"/>
        <v>178366.66</v>
      </c>
      <c r="F82" s="10">
        <f t="shared" si="31"/>
        <v>456666.66</v>
      </c>
      <c r="G82" s="10">
        <f t="shared" si="31"/>
        <v>155516.66</v>
      </c>
      <c r="H82" s="10">
        <f t="shared" si="31"/>
        <v>34416.660000000003</v>
      </c>
      <c r="I82" s="10">
        <f t="shared" si="31"/>
        <v>80261.66</v>
      </c>
      <c r="J82" s="10">
        <f t="shared" si="31"/>
        <v>55576.66</v>
      </c>
      <c r="K82" s="10">
        <f t="shared" si="31"/>
        <v>86187.66</v>
      </c>
      <c r="L82" s="10">
        <f t="shared" si="31"/>
        <v>50666.66</v>
      </c>
      <c r="M82" s="10">
        <f t="shared" si="31"/>
        <v>72266.66</v>
      </c>
      <c r="N82" s="10">
        <f t="shared" si="31"/>
        <v>36121.660000000003</v>
      </c>
      <c r="O82" s="10">
        <f t="shared" si="31"/>
        <v>19166.66</v>
      </c>
    </row>
    <row r="83" spans="1:15" x14ac:dyDescent="0.25">
      <c r="A83">
        <v>331</v>
      </c>
      <c r="B83" t="s">
        <v>96</v>
      </c>
      <c r="C83" s="11">
        <f t="shared" ref="C83:C88" si="32">SUM(D83:O83)</f>
        <v>650000</v>
      </c>
      <c r="D83" s="11">
        <v>0</v>
      </c>
      <c r="E83" s="11">
        <v>80000</v>
      </c>
      <c r="F83" s="11">
        <v>400000</v>
      </c>
      <c r="G83" s="11">
        <v>80000</v>
      </c>
      <c r="H83" s="11">
        <v>0</v>
      </c>
      <c r="I83" s="11">
        <v>50000</v>
      </c>
      <c r="J83" s="11">
        <v>0</v>
      </c>
      <c r="K83" s="11">
        <v>40000</v>
      </c>
      <c r="L83" s="11">
        <v>0</v>
      </c>
      <c r="M83" s="11">
        <v>0</v>
      </c>
      <c r="N83" s="11">
        <v>0</v>
      </c>
      <c r="O83" s="11">
        <v>0</v>
      </c>
    </row>
    <row r="84" spans="1:15" hidden="1" x14ac:dyDescent="0.25">
      <c r="A84">
        <v>332</v>
      </c>
      <c r="B84" t="s">
        <v>97</v>
      </c>
      <c r="C84" s="11">
        <f t="shared" si="32"/>
        <v>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6">
        <v>333</v>
      </c>
      <c r="B85" s="16" t="s">
        <v>98</v>
      </c>
      <c r="C85" s="11">
        <f t="shared" si="32"/>
        <v>84850</v>
      </c>
      <c r="D85" s="11">
        <v>35000</v>
      </c>
      <c r="E85" s="11">
        <v>0</v>
      </c>
      <c r="F85" s="11">
        <v>5250</v>
      </c>
      <c r="G85" s="11">
        <v>0</v>
      </c>
      <c r="H85" s="11">
        <v>5250</v>
      </c>
      <c r="I85" s="11">
        <v>0</v>
      </c>
      <c r="J85" s="11">
        <v>5250</v>
      </c>
      <c r="K85" s="11">
        <v>23600</v>
      </c>
      <c r="L85" s="11">
        <v>5250</v>
      </c>
      <c r="M85" s="11">
        <v>0</v>
      </c>
      <c r="N85" s="11">
        <v>5250</v>
      </c>
      <c r="O85" s="11">
        <v>0</v>
      </c>
    </row>
    <row r="86" spans="1:15" x14ac:dyDescent="0.25">
      <c r="A86">
        <v>334</v>
      </c>
      <c r="B86" t="s">
        <v>99</v>
      </c>
      <c r="C86" s="11">
        <f t="shared" si="32"/>
        <v>104800</v>
      </c>
      <c r="D86" s="11">
        <v>104800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</row>
    <row r="87" spans="1:15" x14ac:dyDescent="0.25">
      <c r="A87">
        <v>336</v>
      </c>
      <c r="B87" t="s">
        <v>100</v>
      </c>
      <c r="C87" s="11">
        <f t="shared" si="32"/>
        <v>261531</v>
      </c>
      <c r="D87" s="11">
        <v>0</v>
      </c>
      <c r="E87" s="11">
        <v>68200</v>
      </c>
      <c r="F87" s="11">
        <v>26250</v>
      </c>
      <c r="G87" s="11">
        <v>50350</v>
      </c>
      <c r="H87" s="11">
        <v>0</v>
      </c>
      <c r="I87" s="11">
        <v>11095</v>
      </c>
      <c r="J87" s="11">
        <v>31160</v>
      </c>
      <c r="K87" s="11">
        <v>3421</v>
      </c>
      <c r="L87" s="11">
        <v>16250</v>
      </c>
      <c r="M87" s="11">
        <v>53100</v>
      </c>
      <c r="N87" s="11">
        <v>1705</v>
      </c>
      <c r="O87" s="11">
        <v>0</v>
      </c>
    </row>
    <row r="88" spans="1:15" x14ac:dyDescent="0.25">
      <c r="A88">
        <v>339</v>
      </c>
      <c r="B88" t="s">
        <v>101</v>
      </c>
      <c r="C88" s="11">
        <f t="shared" si="32"/>
        <v>308500</v>
      </c>
      <c r="D88" s="11">
        <v>44666.740000000005</v>
      </c>
      <c r="E88" s="11">
        <v>30166.66</v>
      </c>
      <c r="F88" s="11">
        <v>25166.66</v>
      </c>
      <c r="G88" s="11">
        <v>25166.66</v>
      </c>
      <c r="H88" s="11">
        <v>29166.66</v>
      </c>
      <c r="I88" s="11">
        <v>19166.66</v>
      </c>
      <c r="J88" s="11">
        <v>19166.66</v>
      </c>
      <c r="K88" s="11">
        <v>19166.66</v>
      </c>
      <c r="L88" s="11">
        <v>29166.66</v>
      </c>
      <c r="M88" s="11">
        <v>19166.66</v>
      </c>
      <c r="N88" s="11">
        <v>29166.66</v>
      </c>
      <c r="O88" s="11">
        <v>19166.66</v>
      </c>
    </row>
    <row r="89" spans="1:15" x14ac:dyDescent="0.25">
      <c r="A89" s="9">
        <v>3400</v>
      </c>
      <c r="B89" s="9" t="s">
        <v>102</v>
      </c>
      <c r="C89" s="10">
        <f>SUM(C90:C92)</f>
        <v>456619.5</v>
      </c>
      <c r="D89" s="10">
        <f t="shared" ref="D89:O89" si="33">SUM(D90:D92)</f>
        <v>34100</v>
      </c>
      <c r="E89" s="10">
        <f t="shared" si="33"/>
        <v>349975</v>
      </c>
      <c r="F89" s="10">
        <f t="shared" si="33"/>
        <v>7150</v>
      </c>
      <c r="G89" s="10">
        <f t="shared" si="33"/>
        <v>6409.5</v>
      </c>
      <c r="H89" s="10">
        <f t="shared" si="33"/>
        <v>12340</v>
      </c>
      <c r="I89" s="10">
        <f t="shared" si="33"/>
        <v>6147</v>
      </c>
      <c r="J89" s="10">
        <f t="shared" si="33"/>
        <v>5897</v>
      </c>
      <c r="K89" s="10">
        <f t="shared" si="33"/>
        <v>6638</v>
      </c>
      <c r="L89" s="10">
        <f t="shared" si="33"/>
        <v>5114</v>
      </c>
      <c r="M89" s="10">
        <f t="shared" si="33"/>
        <v>8849</v>
      </c>
      <c r="N89" s="10">
        <f t="shared" si="33"/>
        <v>6500</v>
      </c>
      <c r="O89" s="10">
        <f t="shared" si="33"/>
        <v>7500</v>
      </c>
    </row>
    <row r="90" spans="1:15" x14ac:dyDescent="0.25">
      <c r="A90">
        <v>341</v>
      </c>
      <c r="B90" t="s">
        <v>103</v>
      </c>
      <c r="C90" s="11">
        <f t="shared" ref="C90:C92" si="34">SUM(D90:O90)</f>
        <v>105214.5</v>
      </c>
      <c r="D90" s="11">
        <v>23100</v>
      </c>
      <c r="E90" s="11">
        <v>9570</v>
      </c>
      <c r="F90" s="11">
        <v>7150</v>
      </c>
      <c r="G90" s="11">
        <v>6409.5</v>
      </c>
      <c r="H90" s="11">
        <v>12340</v>
      </c>
      <c r="I90" s="11">
        <v>6147</v>
      </c>
      <c r="J90" s="11">
        <v>5897</v>
      </c>
      <c r="K90" s="11">
        <v>6638</v>
      </c>
      <c r="L90" s="11">
        <v>5114</v>
      </c>
      <c r="M90" s="11">
        <v>8849</v>
      </c>
      <c r="N90" s="11">
        <v>6500</v>
      </c>
      <c r="O90" s="11">
        <v>7500</v>
      </c>
    </row>
    <row r="91" spans="1:15" x14ac:dyDescent="0.25">
      <c r="A91">
        <v>345</v>
      </c>
      <c r="B91" t="s">
        <v>104</v>
      </c>
      <c r="C91" s="11">
        <f t="shared" si="34"/>
        <v>330405</v>
      </c>
      <c r="D91" s="11">
        <v>0</v>
      </c>
      <c r="E91" s="11">
        <v>330405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x14ac:dyDescent="0.25">
      <c r="A92">
        <v>347</v>
      </c>
      <c r="B92" t="s">
        <v>105</v>
      </c>
      <c r="C92" s="11">
        <f t="shared" si="34"/>
        <v>21000</v>
      </c>
      <c r="D92" s="11">
        <v>11000</v>
      </c>
      <c r="E92" s="11">
        <v>10000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15" x14ac:dyDescent="0.25">
      <c r="A93" s="9">
        <v>3500</v>
      </c>
      <c r="B93" s="9" t="s">
        <v>106</v>
      </c>
      <c r="C93" s="10">
        <f>SUM(C94:C100)</f>
        <v>2085080</v>
      </c>
      <c r="D93" s="10">
        <f t="shared" ref="D93:O93" si="35">SUM(D94:D100)</f>
        <v>365627</v>
      </c>
      <c r="E93" s="10">
        <f t="shared" si="35"/>
        <v>453304</v>
      </c>
      <c r="F93" s="10">
        <f t="shared" si="35"/>
        <v>300417</v>
      </c>
      <c r="G93" s="10">
        <f t="shared" si="35"/>
        <v>165745</v>
      </c>
      <c r="H93" s="10">
        <f t="shared" si="35"/>
        <v>69918</v>
      </c>
      <c r="I93" s="10">
        <f t="shared" si="35"/>
        <v>68342</v>
      </c>
      <c r="J93" s="10">
        <f t="shared" si="35"/>
        <v>169036</v>
      </c>
      <c r="K93" s="10">
        <f t="shared" si="35"/>
        <v>62622</v>
      </c>
      <c r="L93" s="10">
        <f t="shared" si="35"/>
        <v>216476</v>
      </c>
      <c r="M93" s="10">
        <f t="shared" si="35"/>
        <v>66916</v>
      </c>
      <c r="N93" s="10">
        <f t="shared" si="35"/>
        <v>71316</v>
      </c>
      <c r="O93" s="10">
        <f t="shared" si="35"/>
        <v>75361</v>
      </c>
    </row>
    <row r="94" spans="1:15" x14ac:dyDescent="0.25">
      <c r="A94">
        <v>351</v>
      </c>
      <c r="B94" t="s">
        <v>107</v>
      </c>
      <c r="C94" s="11">
        <f t="shared" ref="C94:C100" si="36">SUM(D94:O94)</f>
        <v>4505</v>
      </c>
      <c r="D94" s="11">
        <v>4505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15" hidden="1" x14ac:dyDescent="0.25">
      <c r="A95">
        <v>352</v>
      </c>
      <c r="B95" t="s">
        <v>108</v>
      </c>
      <c r="C95" s="11">
        <f t="shared" si="36"/>
        <v>0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5">
      <c r="A96">
        <v>353</v>
      </c>
      <c r="B96" t="s">
        <v>109</v>
      </c>
      <c r="C96" s="11">
        <f t="shared" si="36"/>
        <v>233500</v>
      </c>
      <c r="D96" s="11">
        <v>90000</v>
      </c>
      <c r="E96" s="11">
        <v>98500</v>
      </c>
      <c r="F96" s="11">
        <v>45000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</row>
    <row r="97" spans="1:15" x14ac:dyDescent="0.25">
      <c r="A97">
        <v>354</v>
      </c>
      <c r="B97" t="s">
        <v>110</v>
      </c>
      <c r="C97" s="11">
        <f t="shared" si="36"/>
        <v>165250</v>
      </c>
      <c r="D97" s="11">
        <v>6500</v>
      </c>
      <c r="E97" s="11">
        <v>91880</v>
      </c>
      <c r="F97" s="11">
        <v>2500</v>
      </c>
      <c r="G97" s="11">
        <v>1123</v>
      </c>
      <c r="H97" s="11">
        <v>1002</v>
      </c>
      <c r="I97" s="11">
        <v>6720</v>
      </c>
      <c r="J97" s="11">
        <v>2120</v>
      </c>
      <c r="K97" s="11">
        <v>2000</v>
      </c>
      <c r="L97" s="11">
        <v>42560</v>
      </c>
      <c r="M97" s="11">
        <v>4000</v>
      </c>
      <c r="N97" s="11">
        <v>2400</v>
      </c>
      <c r="O97" s="11">
        <v>2445</v>
      </c>
    </row>
    <row r="98" spans="1:15" x14ac:dyDescent="0.25">
      <c r="A98">
        <v>355</v>
      </c>
      <c r="B98" t="s">
        <v>111</v>
      </c>
      <c r="C98" s="11">
        <f t="shared" si="36"/>
        <v>150000</v>
      </c>
      <c r="D98" s="11">
        <v>20000</v>
      </c>
      <c r="E98" s="11">
        <v>10000</v>
      </c>
      <c r="F98" s="11">
        <v>15000</v>
      </c>
      <c r="G98" s="11">
        <v>15000</v>
      </c>
      <c r="H98" s="11">
        <v>10000</v>
      </c>
      <c r="I98" s="11">
        <v>12000</v>
      </c>
      <c r="J98" s="11">
        <v>11000</v>
      </c>
      <c r="K98" s="11">
        <v>11000</v>
      </c>
      <c r="L98" s="11">
        <v>6000</v>
      </c>
      <c r="M98" s="11">
        <v>15000</v>
      </c>
      <c r="N98" s="11">
        <v>10000</v>
      </c>
      <c r="O98" s="11">
        <v>15000</v>
      </c>
    </row>
    <row r="99" spans="1:15" x14ac:dyDescent="0.25">
      <c r="A99">
        <v>357</v>
      </c>
      <c r="B99" t="s">
        <v>112</v>
      </c>
      <c r="C99" s="11">
        <f t="shared" si="36"/>
        <v>1525000</v>
      </c>
      <c r="D99" s="11">
        <v>242916</v>
      </c>
      <c r="E99" s="11">
        <v>252924</v>
      </c>
      <c r="F99" s="11">
        <v>237916</v>
      </c>
      <c r="G99" s="11">
        <v>147916</v>
      </c>
      <c r="H99" s="11">
        <v>58916</v>
      </c>
      <c r="I99" s="11">
        <v>47916</v>
      </c>
      <c r="J99" s="11">
        <v>155916</v>
      </c>
      <c r="K99" s="11">
        <v>47916</v>
      </c>
      <c r="L99" s="11">
        <v>167916</v>
      </c>
      <c r="M99" s="11">
        <v>47916</v>
      </c>
      <c r="N99" s="11">
        <v>58916</v>
      </c>
      <c r="O99" s="11">
        <v>57916</v>
      </c>
    </row>
    <row r="100" spans="1:15" x14ac:dyDescent="0.25">
      <c r="A100">
        <v>359</v>
      </c>
      <c r="B100" t="s">
        <v>113</v>
      </c>
      <c r="C100" s="11">
        <f t="shared" si="36"/>
        <v>6825</v>
      </c>
      <c r="D100" s="11">
        <v>1706</v>
      </c>
      <c r="E100" s="11">
        <v>0</v>
      </c>
      <c r="F100" s="11">
        <v>1</v>
      </c>
      <c r="G100" s="11">
        <v>1706</v>
      </c>
      <c r="H100" s="11">
        <v>0</v>
      </c>
      <c r="I100" s="11">
        <v>1706</v>
      </c>
      <c r="J100" s="11">
        <v>0</v>
      </c>
      <c r="K100" s="11">
        <v>1706</v>
      </c>
      <c r="L100" s="11">
        <v>0</v>
      </c>
      <c r="M100" s="11">
        <v>0</v>
      </c>
      <c r="N100" s="11">
        <v>0</v>
      </c>
      <c r="O100" s="11">
        <v>0</v>
      </c>
    </row>
    <row r="101" spans="1:15" x14ac:dyDescent="0.25">
      <c r="A101" s="9">
        <v>3600</v>
      </c>
      <c r="B101" s="9" t="s">
        <v>114</v>
      </c>
      <c r="C101" s="10">
        <f>+C102+C103</f>
        <v>45000</v>
      </c>
      <c r="D101" s="10">
        <f t="shared" ref="D101:O101" si="37">+D102</f>
        <v>0</v>
      </c>
      <c r="E101" s="10">
        <f t="shared" si="37"/>
        <v>0</v>
      </c>
      <c r="F101" s="10">
        <f t="shared" si="37"/>
        <v>0</v>
      </c>
      <c r="G101" s="10">
        <f t="shared" si="37"/>
        <v>0</v>
      </c>
      <c r="H101" s="10">
        <f t="shared" si="37"/>
        <v>0</v>
      </c>
      <c r="I101" s="10">
        <f t="shared" si="37"/>
        <v>0</v>
      </c>
      <c r="J101" s="10">
        <f t="shared" si="37"/>
        <v>0</v>
      </c>
      <c r="K101" s="10">
        <f t="shared" si="37"/>
        <v>0</v>
      </c>
      <c r="L101" s="10">
        <f t="shared" si="37"/>
        <v>0</v>
      </c>
      <c r="M101" s="10">
        <f t="shared" si="37"/>
        <v>0</v>
      </c>
      <c r="N101" s="10">
        <f t="shared" si="37"/>
        <v>0</v>
      </c>
      <c r="O101" s="10">
        <f t="shared" si="37"/>
        <v>0</v>
      </c>
    </row>
    <row r="102" spans="1:15" hidden="1" x14ac:dyDescent="0.25">
      <c r="A102">
        <v>361</v>
      </c>
      <c r="B102" t="s">
        <v>115</v>
      </c>
      <c r="C102" s="11">
        <f t="shared" ref="C102:C103" si="38">SUM(D102:O102)</f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5">
      <c r="A103">
        <v>362</v>
      </c>
      <c r="B103" t="s">
        <v>116</v>
      </c>
      <c r="C103" s="11">
        <f t="shared" si="38"/>
        <v>45000</v>
      </c>
      <c r="D103" s="11">
        <v>0</v>
      </c>
      <c r="E103" s="11">
        <v>35000</v>
      </c>
      <c r="F103" s="11">
        <v>0</v>
      </c>
      <c r="G103" s="11">
        <v>0</v>
      </c>
      <c r="H103" s="11">
        <v>0</v>
      </c>
      <c r="I103" s="11">
        <v>10000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</row>
    <row r="104" spans="1:15" x14ac:dyDescent="0.25">
      <c r="A104" s="9">
        <v>3700</v>
      </c>
      <c r="B104" s="9" t="s">
        <v>117</v>
      </c>
      <c r="C104" s="10">
        <f>SUM(C105:C108)</f>
        <v>66000</v>
      </c>
      <c r="D104" s="10">
        <f t="shared" ref="D104:O104" si="39">SUM(D105:D108)</f>
        <v>23000</v>
      </c>
      <c r="E104" s="10">
        <f t="shared" si="39"/>
        <v>3000</v>
      </c>
      <c r="F104" s="10">
        <f t="shared" si="39"/>
        <v>3000</v>
      </c>
      <c r="G104" s="10">
        <f t="shared" si="39"/>
        <v>3000</v>
      </c>
      <c r="H104" s="10">
        <f t="shared" si="39"/>
        <v>3000</v>
      </c>
      <c r="I104" s="10">
        <f t="shared" si="39"/>
        <v>3000</v>
      </c>
      <c r="J104" s="10">
        <f t="shared" si="39"/>
        <v>3000</v>
      </c>
      <c r="K104" s="10">
        <f t="shared" si="39"/>
        <v>3000</v>
      </c>
      <c r="L104" s="10">
        <f t="shared" si="39"/>
        <v>4500</v>
      </c>
      <c r="M104" s="10">
        <f t="shared" si="39"/>
        <v>3000</v>
      </c>
      <c r="N104" s="10">
        <f t="shared" si="39"/>
        <v>10000</v>
      </c>
      <c r="O104" s="10">
        <f t="shared" si="39"/>
        <v>4500</v>
      </c>
    </row>
    <row r="105" spans="1:15" x14ac:dyDescent="0.25">
      <c r="A105">
        <v>371</v>
      </c>
      <c r="B105" t="s">
        <v>118</v>
      </c>
      <c r="C105" s="11">
        <f t="shared" ref="C105:C108" si="40">SUM(D105:O105)</f>
        <v>20000</v>
      </c>
      <c r="D105" s="11">
        <v>20000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</row>
    <row r="106" spans="1:15" hidden="1" x14ac:dyDescent="0.25">
      <c r="A106">
        <v>372</v>
      </c>
      <c r="B106" t="s">
        <v>119</v>
      </c>
      <c r="C106" s="11">
        <f t="shared" si="40"/>
        <v>0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5">
      <c r="A107">
        <v>375</v>
      </c>
      <c r="B107" t="s">
        <v>120</v>
      </c>
      <c r="C107" s="11">
        <f t="shared" si="40"/>
        <v>46000</v>
      </c>
      <c r="D107" s="11">
        <v>3000</v>
      </c>
      <c r="E107" s="11">
        <v>3000</v>
      </c>
      <c r="F107" s="11">
        <v>3000</v>
      </c>
      <c r="G107" s="11">
        <v>3000</v>
      </c>
      <c r="H107" s="11">
        <v>3000</v>
      </c>
      <c r="I107" s="11">
        <v>3000</v>
      </c>
      <c r="J107" s="11">
        <v>3000</v>
      </c>
      <c r="K107" s="11">
        <v>3000</v>
      </c>
      <c r="L107" s="11">
        <v>4500</v>
      </c>
      <c r="M107" s="11">
        <v>3000</v>
      </c>
      <c r="N107" s="11">
        <v>10000</v>
      </c>
      <c r="O107" s="11">
        <v>4500</v>
      </c>
    </row>
    <row r="108" spans="1:15" hidden="1" x14ac:dyDescent="0.25">
      <c r="A108">
        <v>379</v>
      </c>
      <c r="B108" t="s">
        <v>121</v>
      </c>
      <c r="C108" s="11">
        <f t="shared" si="40"/>
        <v>0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9">
        <v>3800</v>
      </c>
      <c r="B109" s="9" t="s">
        <v>122</v>
      </c>
      <c r="C109" s="10">
        <f>SUM(C110:C111)</f>
        <v>98600</v>
      </c>
      <c r="D109" s="10">
        <f t="shared" ref="D109:O109" si="41">SUM(D110:D111)</f>
        <v>34600</v>
      </c>
      <c r="E109" s="10">
        <f t="shared" si="41"/>
        <v>0</v>
      </c>
      <c r="F109" s="10">
        <f t="shared" si="41"/>
        <v>5000</v>
      </c>
      <c r="G109" s="10">
        <f t="shared" si="41"/>
        <v>5000</v>
      </c>
      <c r="H109" s="10">
        <f t="shared" si="41"/>
        <v>30000</v>
      </c>
      <c r="I109" s="10">
        <f t="shared" si="41"/>
        <v>21500</v>
      </c>
      <c r="J109" s="10">
        <f t="shared" si="41"/>
        <v>0</v>
      </c>
      <c r="K109" s="10">
        <f t="shared" si="41"/>
        <v>0</v>
      </c>
      <c r="L109" s="10">
        <f t="shared" si="41"/>
        <v>0</v>
      </c>
      <c r="M109" s="10">
        <f t="shared" si="41"/>
        <v>1000</v>
      </c>
      <c r="N109" s="10">
        <f t="shared" si="41"/>
        <v>0</v>
      </c>
      <c r="O109" s="10">
        <f t="shared" si="41"/>
        <v>1500</v>
      </c>
    </row>
    <row r="110" spans="1:15" x14ac:dyDescent="0.25">
      <c r="A110">
        <v>382</v>
      </c>
      <c r="B110" t="s">
        <v>123</v>
      </c>
      <c r="C110" s="11">
        <f t="shared" ref="C110:C111" si="42">SUM(D110:O110)</f>
        <v>78600</v>
      </c>
      <c r="D110" s="11">
        <v>14600</v>
      </c>
      <c r="E110" s="11">
        <v>0</v>
      </c>
      <c r="F110" s="11">
        <v>5000</v>
      </c>
      <c r="G110" s="11">
        <v>5000</v>
      </c>
      <c r="H110" s="11">
        <v>30000</v>
      </c>
      <c r="I110" s="11">
        <v>21500</v>
      </c>
      <c r="J110" s="11">
        <v>0</v>
      </c>
      <c r="K110" s="11">
        <v>0</v>
      </c>
      <c r="L110" s="11">
        <v>0</v>
      </c>
      <c r="M110" s="11">
        <v>1000</v>
      </c>
      <c r="N110" s="11">
        <v>0</v>
      </c>
      <c r="O110" s="11">
        <v>1500</v>
      </c>
    </row>
    <row r="111" spans="1:15" x14ac:dyDescent="0.25">
      <c r="A111">
        <v>385</v>
      </c>
      <c r="B111" t="s">
        <v>124</v>
      </c>
      <c r="C111" s="11">
        <f t="shared" si="42"/>
        <v>20000</v>
      </c>
      <c r="D111" s="11">
        <v>20000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</row>
    <row r="112" spans="1:15" x14ac:dyDescent="0.25">
      <c r="A112" s="9">
        <v>3900</v>
      </c>
      <c r="B112" s="9" t="s">
        <v>125</v>
      </c>
      <c r="C112" s="10">
        <f>SUM(C113:C117)</f>
        <v>6207869.5099999998</v>
      </c>
      <c r="D112" s="10">
        <f t="shared" ref="D112:O112" si="43">SUM(D113:D117)</f>
        <v>75965.510000000009</v>
      </c>
      <c r="E112" s="10">
        <f t="shared" si="43"/>
        <v>5000</v>
      </c>
      <c r="F112" s="10">
        <f t="shared" si="43"/>
        <v>5000</v>
      </c>
      <c r="G112" s="10">
        <f t="shared" si="43"/>
        <v>1524226</v>
      </c>
      <c r="H112" s="10">
        <f t="shared" si="43"/>
        <v>5000</v>
      </c>
      <c r="I112" s="10">
        <f t="shared" si="43"/>
        <v>5000</v>
      </c>
      <c r="J112" s="10">
        <f t="shared" si="43"/>
        <v>1524226</v>
      </c>
      <c r="K112" s="10">
        <f t="shared" si="43"/>
        <v>5000</v>
      </c>
      <c r="L112" s="10">
        <f t="shared" si="43"/>
        <v>5000</v>
      </c>
      <c r="M112" s="10">
        <f t="shared" si="43"/>
        <v>1524226</v>
      </c>
      <c r="N112" s="10">
        <f t="shared" si="43"/>
        <v>5000</v>
      </c>
      <c r="O112" s="10">
        <f t="shared" si="43"/>
        <v>1524226</v>
      </c>
    </row>
    <row r="113" spans="1:15" x14ac:dyDescent="0.25">
      <c r="A113">
        <v>391</v>
      </c>
      <c r="B113" t="s">
        <v>126</v>
      </c>
      <c r="C113" s="11">
        <f t="shared" ref="C113:C117" si="44">SUM(D113:O113)</f>
        <v>40965.51</v>
      </c>
      <c r="D113" s="11">
        <v>40965.51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</row>
    <row r="114" spans="1:15" x14ac:dyDescent="0.25">
      <c r="A114">
        <v>392</v>
      </c>
      <c r="B114" s="16" t="s">
        <v>127</v>
      </c>
      <c r="C114" s="11">
        <f t="shared" si="44"/>
        <v>6076904</v>
      </c>
      <c r="D114" s="11">
        <v>0</v>
      </c>
      <c r="E114" s="11">
        <v>0</v>
      </c>
      <c r="F114" s="11">
        <v>0</v>
      </c>
      <c r="G114" s="11">
        <v>1519226</v>
      </c>
      <c r="H114" s="11">
        <v>0</v>
      </c>
      <c r="I114" s="11">
        <v>0</v>
      </c>
      <c r="J114" s="11">
        <v>1519226</v>
      </c>
      <c r="K114" s="11">
        <v>0</v>
      </c>
      <c r="L114" s="11">
        <v>0</v>
      </c>
      <c r="M114" s="11">
        <v>1519226</v>
      </c>
      <c r="N114" s="11">
        <v>0</v>
      </c>
      <c r="O114" s="11">
        <v>1519226</v>
      </c>
    </row>
    <row r="115" spans="1:15" hidden="1" x14ac:dyDescent="0.25">
      <c r="A115" s="16">
        <v>395</v>
      </c>
      <c r="B115" s="17" t="s">
        <v>128</v>
      </c>
      <c r="C115" s="11">
        <f t="shared" si="44"/>
        <v>0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5">
      <c r="A116" s="18">
        <v>396</v>
      </c>
      <c r="B116" s="17" t="s">
        <v>129</v>
      </c>
      <c r="C116" s="11">
        <f t="shared" si="44"/>
        <v>30000</v>
      </c>
      <c r="D116" s="11">
        <v>30000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</row>
    <row r="117" spans="1:15" ht="15.75" thickBot="1" x14ac:dyDescent="0.3">
      <c r="A117" s="12">
        <v>399</v>
      </c>
      <c r="B117" s="13" t="s">
        <v>130</v>
      </c>
      <c r="C117" s="11">
        <f t="shared" si="44"/>
        <v>60000</v>
      </c>
      <c r="D117" s="14">
        <v>5000</v>
      </c>
      <c r="E117" s="14">
        <v>5000</v>
      </c>
      <c r="F117" s="14">
        <v>5000</v>
      </c>
      <c r="G117" s="14">
        <v>5000</v>
      </c>
      <c r="H117" s="14">
        <v>5000</v>
      </c>
      <c r="I117" s="14">
        <v>5000</v>
      </c>
      <c r="J117" s="14">
        <v>5000</v>
      </c>
      <c r="K117" s="14">
        <v>5000</v>
      </c>
      <c r="L117" s="14">
        <v>5000</v>
      </c>
      <c r="M117" s="14">
        <v>5000</v>
      </c>
      <c r="N117" s="14">
        <v>5000</v>
      </c>
      <c r="O117" s="14">
        <v>5000</v>
      </c>
    </row>
    <row r="118" spans="1:15" x14ac:dyDescent="0.25">
      <c r="A118" s="28">
        <v>4000</v>
      </c>
      <c r="B118" s="29" t="s">
        <v>131</v>
      </c>
      <c r="C118" s="8">
        <f>+C121</f>
        <v>1508530.4</v>
      </c>
      <c r="D118" s="8">
        <f t="shared" ref="D118:O118" si="45">+D121</f>
        <v>120558.675</v>
      </c>
      <c r="E118" s="8">
        <f t="shared" si="45"/>
        <v>120558.675</v>
      </c>
      <c r="F118" s="8">
        <f t="shared" si="45"/>
        <v>120558.675</v>
      </c>
      <c r="G118" s="8">
        <f t="shared" si="45"/>
        <v>120558.675</v>
      </c>
      <c r="H118" s="8">
        <f t="shared" si="45"/>
        <v>120558.675</v>
      </c>
      <c r="I118" s="8">
        <f t="shared" si="45"/>
        <v>120558.675</v>
      </c>
      <c r="J118" s="8">
        <f t="shared" si="45"/>
        <v>120558.675</v>
      </c>
      <c r="K118" s="8">
        <f t="shared" si="45"/>
        <v>120558.675</v>
      </c>
      <c r="L118" s="8">
        <f t="shared" si="45"/>
        <v>120558.675</v>
      </c>
      <c r="M118" s="8">
        <f t="shared" si="45"/>
        <v>120558.675</v>
      </c>
      <c r="N118" s="8">
        <f t="shared" si="45"/>
        <v>120558.675</v>
      </c>
      <c r="O118" s="8">
        <f t="shared" si="45"/>
        <v>182384.97499999998</v>
      </c>
    </row>
    <row r="119" spans="1:15" hidden="1" x14ac:dyDescent="0.25">
      <c r="A119" s="30">
        <v>4200</v>
      </c>
      <c r="B119" s="31" t="s">
        <v>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</row>
    <row r="120" spans="1:15" hidden="1" x14ac:dyDescent="0.25">
      <c r="A120" s="32">
        <v>422</v>
      </c>
      <c r="B120" s="17" t="s">
        <v>132</v>
      </c>
      <c r="C120" s="11">
        <f>SUM(D120:O120)</f>
        <v>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5">
      <c r="A121" s="30">
        <v>4500</v>
      </c>
      <c r="B121" s="31" t="s">
        <v>133</v>
      </c>
      <c r="C121" s="10">
        <f>+C122+C123</f>
        <v>1508530.4</v>
      </c>
      <c r="D121" s="10">
        <f t="shared" ref="D121:O121" si="46">+D122+D123</f>
        <v>120558.675</v>
      </c>
      <c r="E121" s="10">
        <f t="shared" si="46"/>
        <v>120558.675</v>
      </c>
      <c r="F121" s="10">
        <f t="shared" si="46"/>
        <v>120558.675</v>
      </c>
      <c r="G121" s="10">
        <f t="shared" si="46"/>
        <v>120558.675</v>
      </c>
      <c r="H121" s="10">
        <f t="shared" si="46"/>
        <v>120558.675</v>
      </c>
      <c r="I121" s="10">
        <f t="shared" si="46"/>
        <v>120558.675</v>
      </c>
      <c r="J121" s="10">
        <f t="shared" si="46"/>
        <v>120558.675</v>
      </c>
      <c r="K121" s="10">
        <f t="shared" si="46"/>
        <v>120558.675</v>
      </c>
      <c r="L121" s="10">
        <f t="shared" si="46"/>
        <v>120558.675</v>
      </c>
      <c r="M121" s="10">
        <f t="shared" si="46"/>
        <v>120558.675</v>
      </c>
      <c r="N121" s="10">
        <f t="shared" si="46"/>
        <v>120558.675</v>
      </c>
      <c r="O121" s="10">
        <f t="shared" si="46"/>
        <v>182384.97499999998</v>
      </c>
    </row>
    <row r="122" spans="1:15" x14ac:dyDescent="0.25">
      <c r="A122" s="33">
        <v>451</v>
      </c>
      <c r="B122" s="17" t="s">
        <v>134</v>
      </c>
      <c r="C122" s="11">
        <f t="shared" ref="C122:C123" si="47">SUM(D122:O122)</f>
        <v>174128.09999999998</v>
      </c>
      <c r="D122" s="11">
        <v>14510.674999999999</v>
      </c>
      <c r="E122" s="11">
        <v>14510.674999999999</v>
      </c>
      <c r="F122" s="11">
        <v>14510.674999999999</v>
      </c>
      <c r="G122" s="11">
        <v>14510.674999999999</v>
      </c>
      <c r="H122" s="11">
        <v>14510.674999999999</v>
      </c>
      <c r="I122" s="11">
        <v>14510.674999999999</v>
      </c>
      <c r="J122" s="11">
        <v>14510.674999999999</v>
      </c>
      <c r="K122" s="11">
        <v>14510.674999999999</v>
      </c>
      <c r="L122" s="11">
        <v>14510.674999999999</v>
      </c>
      <c r="M122" s="11">
        <v>14510.674999999999</v>
      </c>
      <c r="N122" s="11">
        <v>14510.674999999999</v>
      </c>
      <c r="O122" s="11">
        <v>14510.674999999999</v>
      </c>
    </row>
    <row r="123" spans="1:15" ht="15.75" thickBot="1" x14ac:dyDescent="0.3">
      <c r="A123" s="34">
        <v>452</v>
      </c>
      <c r="B123" s="13" t="s">
        <v>135</v>
      </c>
      <c r="C123" s="11">
        <f t="shared" si="47"/>
        <v>1334402.3</v>
      </c>
      <c r="D123" s="11">
        <v>106048</v>
      </c>
      <c r="E123" s="11">
        <v>106048</v>
      </c>
      <c r="F123" s="11">
        <v>106048</v>
      </c>
      <c r="G123" s="11">
        <v>106048</v>
      </c>
      <c r="H123" s="11">
        <v>106048</v>
      </c>
      <c r="I123" s="11">
        <v>106048</v>
      </c>
      <c r="J123" s="11">
        <v>106048</v>
      </c>
      <c r="K123" s="11">
        <v>106048</v>
      </c>
      <c r="L123" s="11">
        <v>106048</v>
      </c>
      <c r="M123" s="11">
        <v>106048</v>
      </c>
      <c r="N123" s="11">
        <v>106048</v>
      </c>
      <c r="O123" s="11">
        <v>167874.3</v>
      </c>
    </row>
    <row r="124" spans="1:15" hidden="1" x14ac:dyDescent="0.25">
      <c r="A124" s="28">
        <v>5300</v>
      </c>
      <c r="B124" s="29" t="s">
        <v>136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</row>
    <row r="125" spans="1:15" hidden="1" x14ac:dyDescent="0.25">
      <c r="A125" s="30">
        <v>5300</v>
      </c>
      <c r="B125" s="31" t="s">
        <v>2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1:15" ht="15.75" hidden="1" thickBot="1" x14ac:dyDescent="0.3">
      <c r="A126" s="34">
        <v>533</v>
      </c>
      <c r="B126" s="35" t="s">
        <v>137</v>
      </c>
      <c r="C126" s="11">
        <f>SUM(D126:O126)</f>
        <v>0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idden="1" x14ac:dyDescent="0.25">
      <c r="A127" s="28">
        <v>5500</v>
      </c>
      <c r="B127" s="29" t="s">
        <v>138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</row>
    <row r="128" spans="1:15" hidden="1" x14ac:dyDescent="0.25">
      <c r="A128" s="30">
        <v>5510</v>
      </c>
      <c r="B128" s="31" t="s">
        <v>139</v>
      </c>
      <c r="C128" s="10">
        <f>+C129+C130+C131</f>
        <v>0</v>
      </c>
      <c r="D128" s="10">
        <f t="shared" ref="D128:O128" si="48">+D129+D130+D131</f>
        <v>0</v>
      </c>
      <c r="E128" s="10">
        <f t="shared" si="48"/>
        <v>0</v>
      </c>
      <c r="F128" s="10">
        <f t="shared" si="48"/>
        <v>0</v>
      </c>
      <c r="G128" s="10">
        <f t="shared" si="48"/>
        <v>0</v>
      </c>
      <c r="H128" s="10">
        <f t="shared" si="48"/>
        <v>0</v>
      </c>
      <c r="I128" s="10">
        <f t="shared" si="48"/>
        <v>0</v>
      </c>
      <c r="J128" s="10">
        <f t="shared" si="48"/>
        <v>0</v>
      </c>
      <c r="K128" s="10">
        <f t="shared" si="48"/>
        <v>0</v>
      </c>
      <c r="L128" s="10">
        <f t="shared" si="48"/>
        <v>0</v>
      </c>
      <c r="M128" s="10">
        <f t="shared" si="48"/>
        <v>0</v>
      </c>
      <c r="N128" s="10">
        <f t="shared" si="48"/>
        <v>0</v>
      </c>
      <c r="O128" s="10">
        <f t="shared" si="48"/>
        <v>0</v>
      </c>
    </row>
    <row r="129" spans="1:15" hidden="1" x14ac:dyDescent="0.25">
      <c r="A129" s="33">
        <v>514</v>
      </c>
      <c r="B129" s="17" t="s">
        <v>140</v>
      </c>
      <c r="C129" s="11">
        <f t="shared" ref="C129:C131" si="49">SUM(D129:O129)</f>
        <v>0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idden="1" x14ac:dyDescent="0.25">
      <c r="A130" s="33">
        <v>515</v>
      </c>
      <c r="B130" s="17" t="s">
        <v>141</v>
      </c>
      <c r="C130" s="11"/>
      <c r="D130" s="11">
        <f>+VLOOKUP(A130,PRESU,2,0)</f>
        <v>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>
        <f>+VLOOKUP(A130,PRESU,13,0)</f>
        <v>0</v>
      </c>
    </row>
    <row r="131" spans="1:15" ht="15.75" hidden="1" thickBot="1" x14ac:dyDescent="0.3">
      <c r="A131" s="34">
        <v>517</v>
      </c>
      <c r="B131" s="13" t="s">
        <v>142</v>
      </c>
      <c r="C131" s="11">
        <f t="shared" si="49"/>
        <v>0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idden="1" x14ac:dyDescent="0.25">
      <c r="A132" s="28">
        <v>55900</v>
      </c>
      <c r="B132" s="29" t="s">
        <v>143</v>
      </c>
      <c r="C132" s="8">
        <f>+C133</f>
        <v>0</v>
      </c>
      <c r="D132" s="8">
        <f t="shared" ref="D132:O132" si="50">+D133</f>
        <v>0</v>
      </c>
      <c r="E132" s="8">
        <f t="shared" si="50"/>
        <v>0</v>
      </c>
      <c r="F132" s="8">
        <f t="shared" si="50"/>
        <v>0</v>
      </c>
      <c r="G132" s="8">
        <f t="shared" si="50"/>
        <v>0</v>
      </c>
      <c r="H132" s="8">
        <f t="shared" si="50"/>
        <v>0</v>
      </c>
      <c r="I132" s="8">
        <f t="shared" si="50"/>
        <v>0</v>
      </c>
      <c r="J132" s="8">
        <f t="shared" si="50"/>
        <v>0</v>
      </c>
      <c r="K132" s="8">
        <f t="shared" si="50"/>
        <v>0</v>
      </c>
      <c r="L132" s="8">
        <f t="shared" si="50"/>
        <v>0</v>
      </c>
      <c r="M132" s="8">
        <f t="shared" si="50"/>
        <v>0</v>
      </c>
      <c r="N132" s="8">
        <f t="shared" si="50"/>
        <v>0</v>
      </c>
      <c r="O132" s="8">
        <f t="shared" si="50"/>
        <v>0</v>
      </c>
    </row>
    <row r="133" spans="1:15" hidden="1" x14ac:dyDescent="0.25">
      <c r="A133" s="30">
        <v>5599</v>
      </c>
      <c r="B133" s="31" t="s">
        <v>144</v>
      </c>
      <c r="C133" s="10">
        <f>+C134+C135</f>
        <v>0</v>
      </c>
      <c r="D133" s="10">
        <f t="shared" ref="D133:O133" si="51">+D134+D135</f>
        <v>0</v>
      </c>
      <c r="E133" s="10">
        <f t="shared" si="51"/>
        <v>0</v>
      </c>
      <c r="F133" s="10">
        <f t="shared" si="51"/>
        <v>0</v>
      </c>
      <c r="G133" s="10">
        <f t="shared" si="51"/>
        <v>0</v>
      </c>
      <c r="H133" s="10">
        <f t="shared" si="51"/>
        <v>0</v>
      </c>
      <c r="I133" s="10">
        <f t="shared" si="51"/>
        <v>0</v>
      </c>
      <c r="J133" s="10">
        <f t="shared" si="51"/>
        <v>0</v>
      </c>
      <c r="K133" s="10">
        <f t="shared" si="51"/>
        <v>0</v>
      </c>
      <c r="L133" s="10">
        <f t="shared" si="51"/>
        <v>0</v>
      </c>
      <c r="M133" s="10">
        <f t="shared" si="51"/>
        <v>0</v>
      </c>
      <c r="N133" s="10">
        <f t="shared" si="51"/>
        <v>0</v>
      </c>
      <c r="O133" s="10">
        <f t="shared" si="51"/>
        <v>0</v>
      </c>
    </row>
    <row r="134" spans="1:15" hidden="1" x14ac:dyDescent="0.25">
      <c r="A134" s="33">
        <v>991</v>
      </c>
      <c r="B134" s="17" t="s">
        <v>144</v>
      </c>
      <c r="C134" s="11">
        <f t="shared" ref="C134:C135" si="52">SUM(D134:O134)</f>
        <v>0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.75" hidden="1" thickBot="1" x14ac:dyDescent="0.3">
      <c r="A135" s="34">
        <v>992</v>
      </c>
      <c r="B135" s="13" t="s">
        <v>145</v>
      </c>
      <c r="C135" s="11">
        <f t="shared" si="52"/>
        <v>0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5">
      <c r="A136" s="6">
        <v>5000</v>
      </c>
      <c r="B136" s="7" t="s">
        <v>146</v>
      </c>
      <c r="C136" s="8">
        <f>+C137+C141+C145+C151+C160+C147+C158</f>
        <v>2484700</v>
      </c>
      <c r="D136" s="8">
        <f t="shared" ref="D136:O136" si="53">+D137+D141+D145+D151+D160+D147</f>
        <v>734000</v>
      </c>
      <c r="E136" s="8">
        <f t="shared" si="53"/>
        <v>604000</v>
      </c>
      <c r="F136" s="8">
        <f t="shared" si="53"/>
        <v>565700</v>
      </c>
      <c r="G136" s="8">
        <f t="shared" si="53"/>
        <v>65000</v>
      </c>
      <c r="H136" s="8">
        <f t="shared" si="53"/>
        <v>60000</v>
      </c>
      <c r="I136" s="8">
        <f t="shared" si="53"/>
        <v>145000</v>
      </c>
      <c r="J136" s="8">
        <f t="shared" si="53"/>
        <v>60000</v>
      </c>
      <c r="K136" s="8">
        <f t="shared" si="53"/>
        <v>116000</v>
      </c>
      <c r="L136" s="8">
        <f t="shared" si="53"/>
        <v>60000</v>
      </c>
      <c r="M136" s="8">
        <f t="shared" si="53"/>
        <v>0</v>
      </c>
      <c r="N136" s="8">
        <f t="shared" si="53"/>
        <v>60000</v>
      </c>
      <c r="O136" s="8">
        <f t="shared" si="53"/>
        <v>0</v>
      </c>
    </row>
    <row r="137" spans="1:15" x14ac:dyDescent="0.25">
      <c r="A137" s="9">
        <v>5100</v>
      </c>
      <c r="B137" s="9" t="s">
        <v>147</v>
      </c>
      <c r="C137" s="10">
        <f>+C138+C139+C140</f>
        <v>347700</v>
      </c>
      <c r="D137" s="10">
        <f t="shared" ref="D137:O137" si="54">+D138+D139+D140</f>
        <v>72000</v>
      </c>
      <c r="E137" s="10">
        <f t="shared" si="54"/>
        <v>109000</v>
      </c>
      <c r="F137" s="10">
        <f t="shared" si="54"/>
        <v>145700</v>
      </c>
      <c r="G137" s="10">
        <f t="shared" si="54"/>
        <v>0</v>
      </c>
      <c r="H137" s="10">
        <f t="shared" si="54"/>
        <v>0</v>
      </c>
      <c r="I137" s="10">
        <f t="shared" si="54"/>
        <v>5000</v>
      </c>
      <c r="J137" s="10">
        <f t="shared" si="54"/>
        <v>0</v>
      </c>
      <c r="K137" s="10">
        <f t="shared" si="54"/>
        <v>16000</v>
      </c>
      <c r="L137" s="10">
        <f t="shared" si="54"/>
        <v>0</v>
      </c>
      <c r="M137" s="10">
        <f t="shared" si="54"/>
        <v>0</v>
      </c>
      <c r="N137" s="10">
        <f t="shared" si="54"/>
        <v>0</v>
      </c>
      <c r="O137" s="10">
        <f t="shared" si="54"/>
        <v>0</v>
      </c>
    </row>
    <row r="138" spans="1:15" x14ac:dyDescent="0.25">
      <c r="A138">
        <v>511</v>
      </c>
      <c r="B138" t="s">
        <v>148</v>
      </c>
      <c r="C138" s="11">
        <f t="shared" ref="C138:C140" si="55">SUM(D138:O138)</f>
        <v>112000</v>
      </c>
      <c r="D138" s="11">
        <v>72000</v>
      </c>
      <c r="E138" s="11">
        <v>35000</v>
      </c>
      <c r="F138" s="11">
        <v>0</v>
      </c>
      <c r="G138" s="11">
        <v>0</v>
      </c>
      <c r="H138" s="11">
        <v>0</v>
      </c>
      <c r="I138" s="11">
        <v>5000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x14ac:dyDescent="0.25">
      <c r="A139">
        <v>515</v>
      </c>
      <c r="B139" t="s">
        <v>149</v>
      </c>
      <c r="C139" s="11">
        <f t="shared" si="55"/>
        <v>235700</v>
      </c>
      <c r="D139" s="11">
        <v>0</v>
      </c>
      <c r="E139" s="11">
        <v>74000</v>
      </c>
      <c r="F139" s="11">
        <v>145700</v>
      </c>
      <c r="G139" s="11">
        <v>0</v>
      </c>
      <c r="H139" s="11">
        <v>0</v>
      </c>
      <c r="I139" s="11">
        <v>0</v>
      </c>
      <c r="J139" s="11">
        <v>0</v>
      </c>
      <c r="K139" s="11">
        <v>16000</v>
      </c>
      <c r="L139" s="11">
        <v>0</v>
      </c>
      <c r="M139" s="11">
        <v>0</v>
      </c>
      <c r="N139" s="11">
        <v>0</v>
      </c>
      <c r="O139" s="11">
        <v>0</v>
      </c>
    </row>
    <row r="140" spans="1:15" hidden="1" x14ac:dyDescent="0.25">
      <c r="A140">
        <v>519</v>
      </c>
      <c r="B140" t="s">
        <v>150</v>
      </c>
      <c r="C140" s="11">
        <f t="shared" si="55"/>
        <v>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idden="1" x14ac:dyDescent="0.25">
      <c r="A141" s="9">
        <v>5200</v>
      </c>
      <c r="B141" s="9" t="s">
        <v>151</v>
      </c>
      <c r="C141" s="10">
        <f>+C143+C144+C142</f>
        <v>0</v>
      </c>
      <c r="D141" s="10">
        <f t="shared" ref="D141:O141" si="56">+D143+D144+D142</f>
        <v>0</v>
      </c>
      <c r="E141" s="10">
        <f t="shared" si="56"/>
        <v>0</v>
      </c>
      <c r="F141" s="10">
        <f t="shared" si="56"/>
        <v>0</v>
      </c>
      <c r="G141" s="10">
        <f t="shared" si="56"/>
        <v>0</v>
      </c>
      <c r="H141" s="10">
        <f t="shared" si="56"/>
        <v>0</v>
      </c>
      <c r="I141" s="10">
        <f t="shared" si="56"/>
        <v>0</v>
      </c>
      <c r="J141" s="10">
        <f t="shared" si="56"/>
        <v>0</v>
      </c>
      <c r="K141" s="10">
        <f t="shared" si="56"/>
        <v>0</v>
      </c>
      <c r="L141" s="10">
        <f t="shared" si="56"/>
        <v>0</v>
      </c>
      <c r="M141" s="10">
        <f t="shared" si="56"/>
        <v>0</v>
      </c>
      <c r="N141" s="10">
        <f t="shared" si="56"/>
        <v>0</v>
      </c>
      <c r="O141" s="10">
        <f t="shared" si="56"/>
        <v>0</v>
      </c>
    </row>
    <row r="142" spans="1:15" hidden="1" x14ac:dyDescent="0.25">
      <c r="A142">
        <v>521</v>
      </c>
      <c r="B142" t="s">
        <v>152</v>
      </c>
      <c r="C142" s="11">
        <f t="shared" ref="C142:C144" si="57">SUM(D142:O142)</f>
        <v>0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idden="1" x14ac:dyDescent="0.25">
      <c r="A143">
        <v>523</v>
      </c>
      <c r="B143" t="s">
        <v>153</v>
      </c>
      <c r="C143" s="11">
        <f t="shared" si="57"/>
        <v>0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idden="1" x14ac:dyDescent="0.25">
      <c r="A144">
        <v>529</v>
      </c>
      <c r="B144" t="s">
        <v>154</v>
      </c>
      <c r="C144" s="11">
        <f t="shared" si="57"/>
        <v>0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9">
        <v>5300</v>
      </c>
      <c r="B145" s="9" t="s">
        <v>155</v>
      </c>
      <c r="C145" s="10">
        <f>+C146</f>
        <v>30000</v>
      </c>
      <c r="D145" s="10">
        <f t="shared" ref="D145:O145" si="58">+D146</f>
        <v>0</v>
      </c>
      <c r="E145" s="10">
        <f t="shared" si="58"/>
        <v>0</v>
      </c>
      <c r="F145" s="10">
        <f t="shared" si="58"/>
        <v>0</v>
      </c>
      <c r="G145" s="10">
        <f t="shared" si="58"/>
        <v>0</v>
      </c>
      <c r="H145" s="10">
        <f t="shared" si="58"/>
        <v>0</v>
      </c>
      <c r="I145" s="10">
        <f t="shared" si="58"/>
        <v>30000</v>
      </c>
      <c r="J145" s="10">
        <f t="shared" si="58"/>
        <v>0</v>
      </c>
      <c r="K145" s="10">
        <f t="shared" si="58"/>
        <v>0</v>
      </c>
      <c r="L145" s="10">
        <f t="shared" si="58"/>
        <v>0</v>
      </c>
      <c r="M145" s="10">
        <f t="shared" si="58"/>
        <v>0</v>
      </c>
      <c r="N145" s="10">
        <f t="shared" si="58"/>
        <v>0</v>
      </c>
      <c r="O145" s="10">
        <f t="shared" si="58"/>
        <v>0</v>
      </c>
    </row>
    <row r="146" spans="1:15" x14ac:dyDescent="0.25">
      <c r="A146">
        <v>531</v>
      </c>
      <c r="B146" t="s">
        <v>156</v>
      </c>
      <c r="C146" s="11">
        <f>SUM(D146:O146)</f>
        <v>30000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30000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</row>
    <row r="147" spans="1:15" x14ac:dyDescent="0.25">
      <c r="A147" s="9">
        <v>5400</v>
      </c>
      <c r="B147" s="9" t="s">
        <v>157</v>
      </c>
      <c r="C147" s="10">
        <f>+C148+C149+C150</f>
        <v>300000</v>
      </c>
      <c r="D147" s="10">
        <f t="shared" ref="D147:O147" si="59">+D148+D149+D150</f>
        <v>0</v>
      </c>
      <c r="E147" s="10">
        <f t="shared" si="59"/>
        <v>0</v>
      </c>
      <c r="F147" s="10">
        <f t="shared" si="59"/>
        <v>300000</v>
      </c>
      <c r="G147" s="10">
        <f t="shared" si="59"/>
        <v>0</v>
      </c>
      <c r="H147" s="10">
        <f t="shared" si="59"/>
        <v>0</v>
      </c>
      <c r="I147" s="10">
        <f t="shared" si="59"/>
        <v>0</v>
      </c>
      <c r="J147" s="10">
        <f t="shared" si="59"/>
        <v>0</v>
      </c>
      <c r="K147" s="10">
        <f t="shared" si="59"/>
        <v>0</v>
      </c>
      <c r="L147" s="10">
        <f t="shared" si="59"/>
        <v>0</v>
      </c>
      <c r="M147" s="10">
        <f t="shared" si="59"/>
        <v>0</v>
      </c>
      <c r="N147" s="10">
        <f t="shared" si="59"/>
        <v>0</v>
      </c>
      <c r="O147" s="10">
        <f t="shared" si="59"/>
        <v>0</v>
      </c>
    </row>
    <row r="148" spans="1:15" x14ac:dyDescent="0.25">
      <c r="A148">
        <v>541</v>
      </c>
      <c r="B148" t="s">
        <v>158</v>
      </c>
      <c r="C148" s="11">
        <f t="shared" ref="C148:C150" si="60">SUM(D148:O148)</f>
        <v>300000</v>
      </c>
      <c r="D148" s="11">
        <v>0</v>
      </c>
      <c r="E148" s="11">
        <v>0</v>
      </c>
      <c r="F148" s="11">
        <v>300000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</row>
    <row r="149" spans="1:15" hidden="1" x14ac:dyDescent="0.25">
      <c r="A149">
        <v>542</v>
      </c>
      <c r="B149" t="s">
        <v>159</v>
      </c>
      <c r="C149" s="11">
        <f t="shared" si="60"/>
        <v>0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idden="1" x14ac:dyDescent="0.25">
      <c r="A150">
        <v>549</v>
      </c>
      <c r="B150" t="s">
        <v>160</v>
      </c>
      <c r="C150" s="11">
        <f t="shared" si="60"/>
        <v>0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5">
      <c r="A151" s="9">
        <v>5600</v>
      </c>
      <c r="B151" s="9" t="s">
        <v>161</v>
      </c>
      <c r="C151" s="10">
        <f>SUM(C152:C157)</f>
        <v>1792000</v>
      </c>
      <c r="D151" s="10">
        <f t="shared" ref="D151:O151" si="61">SUM(D152:D157)</f>
        <v>662000</v>
      </c>
      <c r="E151" s="10">
        <f t="shared" si="61"/>
        <v>495000</v>
      </c>
      <c r="F151" s="10">
        <f t="shared" si="61"/>
        <v>120000</v>
      </c>
      <c r="G151" s="10">
        <f t="shared" si="61"/>
        <v>65000</v>
      </c>
      <c r="H151" s="10">
        <f t="shared" si="61"/>
        <v>60000</v>
      </c>
      <c r="I151" s="10">
        <f t="shared" si="61"/>
        <v>110000</v>
      </c>
      <c r="J151" s="10">
        <f t="shared" si="61"/>
        <v>60000</v>
      </c>
      <c r="K151" s="10">
        <f t="shared" si="61"/>
        <v>100000</v>
      </c>
      <c r="L151" s="10">
        <f t="shared" si="61"/>
        <v>60000</v>
      </c>
      <c r="M151" s="10">
        <f t="shared" si="61"/>
        <v>0</v>
      </c>
      <c r="N151" s="10">
        <f t="shared" si="61"/>
        <v>60000</v>
      </c>
      <c r="O151" s="10">
        <f t="shared" si="61"/>
        <v>0</v>
      </c>
    </row>
    <row r="152" spans="1:15" x14ac:dyDescent="0.25">
      <c r="A152">
        <v>562</v>
      </c>
      <c r="B152" t="s">
        <v>162</v>
      </c>
      <c r="C152" s="11">
        <f t="shared" ref="C152:C157" si="62">SUM(D152:O152)</f>
        <v>1210000</v>
      </c>
      <c r="D152" s="11">
        <v>490000</v>
      </c>
      <c r="E152" s="11">
        <v>260000</v>
      </c>
      <c r="F152" s="11">
        <v>60000</v>
      </c>
      <c r="G152" s="11">
        <v>60000</v>
      </c>
      <c r="H152" s="11">
        <v>60000</v>
      </c>
      <c r="I152" s="11">
        <v>0</v>
      </c>
      <c r="J152" s="11">
        <v>60000</v>
      </c>
      <c r="K152" s="11">
        <v>100000</v>
      </c>
      <c r="L152" s="11">
        <v>60000</v>
      </c>
      <c r="M152" s="11">
        <v>0</v>
      </c>
      <c r="N152" s="11">
        <v>60000</v>
      </c>
      <c r="O152" s="11">
        <v>0</v>
      </c>
    </row>
    <row r="153" spans="1:15" x14ac:dyDescent="0.25">
      <c r="A153">
        <v>563</v>
      </c>
      <c r="B153" t="s">
        <v>163</v>
      </c>
      <c r="C153" s="11">
        <f t="shared" si="62"/>
        <v>70000</v>
      </c>
      <c r="D153" s="11">
        <v>0</v>
      </c>
      <c r="E153" s="11">
        <v>30000</v>
      </c>
      <c r="F153" s="11">
        <v>40000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</row>
    <row r="154" spans="1:15" hidden="1" x14ac:dyDescent="0.25">
      <c r="A154">
        <v>565</v>
      </c>
      <c r="B154" t="s">
        <v>164</v>
      </c>
      <c r="C154" s="11">
        <f t="shared" si="62"/>
        <v>0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5">
      <c r="A155">
        <v>566</v>
      </c>
      <c r="B155" t="s">
        <v>165</v>
      </c>
      <c r="C155" s="11">
        <f t="shared" si="62"/>
        <v>320000</v>
      </c>
      <c r="D155" s="11">
        <v>80000</v>
      </c>
      <c r="E155" s="11">
        <v>130000</v>
      </c>
      <c r="F155" s="11">
        <v>0</v>
      </c>
      <c r="G155" s="11">
        <v>0</v>
      </c>
      <c r="H155" s="11">
        <v>0</v>
      </c>
      <c r="I155" s="11">
        <v>110000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</row>
    <row r="156" spans="1:15" x14ac:dyDescent="0.25">
      <c r="A156">
        <v>567</v>
      </c>
      <c r="B156" t="s">
        <v>166</v>
      </c>
      <c r="C156" s="11">
        <f t="shared" si="62"/>
        <v>150000</v>
      </c>
      <c r="D156" s="11">
        <v>75000</v>
      </c>
      <c r="E156" s="11">
        <v>55000</v>
      </c>
      <c r="F156" s="11">
        <v>20000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</row>
    <row r="157" spans="1:15" x14ac:dyDescent="0.25">
      <c r="A157">
        <v>569</v>
      </c>
      <c r="B157" t="s">
        <v>167</v>
      </c>
      <c r="C157" s="11">
        <f t="shared" si="62"/>
        <v>42000</v>
      </c>
      <c r="D157" s="11">
        <v>17000</v>
      </c>
      <c r="E157" s="11">
        <v>20000</v>
      </c>
      <c r="F157" s="11">
        <v>0</v>
      </c>
      <c r="G157" s="11">
        <v>5000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</row>
    <row r="158" spans="1:15" x14ac:dyDescent="0.25">
      <c r="A158" s="9">
        <v>5700</v>
      </c>
      <c r="B158" s="9" t="s">
        <v>192</v>
      </c>
      <c r="C158" s="10">
        <f>+C159</f>
        <v>15000</v>
      </c>
      <c r="D158" s="10">
        <f>+D159</f>
        <v>15000</v>
      </c>
      <c r="E158" s="10">
        <f t="shared" ref="E158:O158" si="63">+E159</f>
        <v>0</v>
      </c>
      <c r="F158" s="10">
        <f t="shared" si="63"/>
        <v>0</v>
      </c>
      <c r="G158" s="10">
        <f t="shared" si="63"/>
        <v>0</v>
      </c>
      <c r="H158" s="10">
        <f t="shared" si="63"/>
        <v>0</v>
      </c>
      <c r="I158" s="10">
        <f t="shared" si="63"/>
        <v>0</v>
      </c>
      <c r="J158" s="10">
        <f t="shared" si="63"/>
        <v>0</v>
      </c>
      <c r="K158" s="10">
        <f t="shared" si="63"/>
        <v>0</v>
      </c>
      <c r="L158" s="10">
        <f t="shared" si="63"/>
        <v>0</v>
      </c>
      <c r="M158" s="10">
        <f t="shared" si="63"/>
        <v>0</v>
      </c>
      <c r="N158" s="10">
        <f t="shared" si="63"/>
        <v>0</v>
      </c>
      <c r="O158" s="10">
        <f t="shared" si="63"/>
        <v>0</v>
      </c>
    </row>
    <row r="159" spans="1:15" ht="15.75" thickBot="1" x14ac:dyDescent="0.3">
      <c r="A159">
        <v>579</v>
      </c>
      <c r="B159" t="s">
        <v>191</v>
      </c>
      <c r="C159" s="11">
        <f>+D159</f>
        <v>15000</v>
      </c>
      <c r="D159" s="11">
        <v>15000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</row>
    <row r="160" spans="1:15" hidden="1" x14ac:dyDescent="0.25">
      <c r="A160" s="15">
        <v>5900</v>
      </c>
      <c r="B160" s="15" t="s">
        <v>168</v>
      </c>
      <c r="C160" s="10">
        <f>SUM(C161:C162)</f>
        <v>0</v>
      </c>
      <c r="D160" s="10">
        <f t="shared" ref="D160:O160" si="64">SUM(D161:D162)</f>
        <v>0</v>
      </c>
      <c r="E160" s="10">
        <f t="shared" si="64"/>
        <v>0</v>
      </c>
      <c r="F160" s="10">
        <f t="shared" si="64"/>
        <v>0</v>
      </c>
      <c r="G160" s="10">
        <f t="shared" si="64"/>
        <v>0</v>
      </c>
      <c r="H160" s="10">
        <f t="shared" si="64"/>
        <v>0</v>
      </c>
      <c r="I160" s="10">
        <f t="shared" si="64"/>
        <v>0</v>
      </c>
      <c r="J160" s="10">
        <f t="shared" si="64"/>
        <v>0</v>
      </c>
      <c r="K160" s="10">
        <f t="shared" si="64"/>
        <v>0</v>
      </c>
      <c r="L160" s="10">
        <f t="shared" si="64"/>
        <v>0</v>
      </c>
      <c r="M160" s="10">
        <f t="shared" si="64"/>
        <v>0</v>
      </c>
      <c r="N160" s="10">
        <f t="shared" si="64"/>
        <v>0</v>
      </c>
      <c r="O160" s="10">
        <f t="shared" si="64"/>
        <v>0</v>
      </c>
    </row>
    <row r="161" spans="1:15" hidden="1" x14ac:dyDescent="0.25">
      <c r="A161">
        <v>591</v>
      </c>
      <c r="B161" t="s">
        <v>169</v>
      </c>
      <c r="C161" s="11">
        <f t="shared" ref="C161:C162" si="65">SUM(D161:O161)</f>
        <v>0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.75" hidden="1" thickBot="1" x14ac:dyDescent="0.3">
      <c r="A162" s="12">
        <v>597</v>
      </c>
      <c r="B162" s="13" t="s">
        <v>170</v>
      </c>
      <c r="C162" s="11">
        <f t="shared" si="65"/>
        <v>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hidden="1" x14ac:dyDescent="0.25">
      <c r="A163" s="6">
        <v>1234</v>
      </c>
      <c r="B163" s="7" t="s">
        <v>171</v>
      </c>
      <c r="C163" s="8">
        <f t="shared" ref="C163:O164" si="66">+C164</f>
        <v>0</v>
      </c>
      <c r="D163" s="8">
        <f t="shared" si="66"/>
        <v>0</v>
      </c>
      <c r="E163" s="8">
        <f t="shared" si="66"/>
        <v>0</v>
      </c>
      <c r="F163" s="8">
        <f t="shared" si="66"/>
        <v>0</v>
      </c>
      <c r="G163" s="8">
        <f t="shared" si="66"/>
        <v>0</v>
      </c>
      <c r="H163" s="8">
        <f t="shared" si="66"/>
        <v>0</v>
      </c>
      <c r="I163" s="8">
        <f t="shared" si="66"/>
        <v>0</v>
      </c>
      <c r="J163" s="8">
        <f t="shared" si="66"/>
        <v>0</v>
      </c>
      <c r="K163" s="8">
        <f t="shared" si="66"/>
        <v>0</v>
      </c>
      <c r="L163" s="8">
        <f t="shared" si="66"/>
        <v>0</v>
      </c>
      <c r="M163" s="8">
        <f t="shared" si="66"/>
        <v>0</v>
      </c>
      <c r="N163" s="8">
        <f t="shared" si="66"/>
        <v>0</v>
      </c>
      <c r="O163" s="8">
        <f t="shared" si="66"/>
        <v>0</v>
      </c>
    </row>
    <row r="164" spans="1:15" hidden="1" x14ac:dyDescent="0.25">
      <c r="A164" s="9">
        <v>1234</v>
      </c>
      <c r="B164" s="9" t="s">
        <v>172</v>
      </c>
      <c r="C164" s="10">
        <f t="shared" si="66"/>
        <v>0</v>
      </c>
      <c r="D164" s="10">
        <f t="shared" si="66"/>
        <v>0</v>
      </c>
      <c r="E164" s="10">
        <f t="shared" si="66"/>
        <v>0</v>
      </c>
      <c r="F164" s="10">
        <f t="shared" si="66"/>
        <v>0</v>
      </c>
      <c r="G164" s="10">
        <f t="shared" si="66"/>
        <v>0</v>
      </c>
      <c r="H164" s="10">
        <f t="shared" si="66"/>
        <v>0</v>
      </c>
      <c r="I164" s="10">
        <f t="shared" si="66"/>
        <v>0</v>
      </c>
      <c r="J164" s="10">
        <f t="shared" si="66"/>
        <v>0</v>
      </c>
      <c r="K164" s="10">
        <f t="shared" si="66"/>
        <v>0</v>
      </c>
      <c r="L164" s="10">
        <f t="shared" si="66"/>
        <v>0</v>
      </c>
      <c r="M164" s="10">
        <f t="shared" si="66"/>
        <v>0</v>
      </c>
      <c r="N164" s="10">
        <f t="shared" si="66"/>
        <v>0</v>
      </c>
      <c r="O164" s="10">
        <f t="shared" si="66"/>
        <v>0</v>
      </c>
    </row>
    <row r="165" spans="1:15" ht="15.75" hidden="1" thickBot="1" x14ac:dyDescent="0.3">
      <c r="A165" s="18">
        <v>1234</v>
      </c>
      <c r="B165" s="16" t="s">
        <v>173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ht="16.5" thickBot="1" x14ac:dyDescent="0.3">
      <c r="A166" s="19"/>
      <c r="B166" s="20" t="s">
        <v>174</v>
      </c>
      <c r="C166" s="27">
        <f>+C136+C118+C65+C19+C3+C163+C124+C127+C132</f>
        <v>119440440.14750001</v>
      </c>
      <c r="D166" s="27">
        <f t="shared" ref="D166:O166" si="67">+D136+D118+D65+D19+D3+D163+D124+D127+D132</f>
        <v>7602667.0059000012</v>
      </c>
      <c r="E166" s="27">
        <f t="shared" si="67"/>
        <v>10128423.7259</v>
      </c>
      <c r="F166" s="27">
        <f t="shared" si="67"/>
        <v>10254996.765900001</v>
      </c>
      <c r="G166" s="27">
        <f t="shared" si="67"/>
        <v>10272576.455500001</v>
      </c>
      <c r="H166" s="27">
        <f t="shared" si="67"/>
        <v>8525606.6159000006</v>
      </c>
      <c r="I166" s="27">
        <f t="shared" si="67"/>
        <v>9018274.3458999991</v>
      </c>
      <c r="J166" s="27">
        <f t="shared" si="67"/>
        <v>10177476.3059</v>
      </c>
      <c r="K166" s="27">
        <f t="shared" si="67"/>
        <v>11118950.7259</v>
      </c>
      <c r="L166" s="27">
        <f t="shared" si="67"/>
        <v>8931596.3429999985</v>
      </c>
      <c r="M166" s="27">
        <f t="shared" si="67"/>
        <v>9996647.4858999997</v>
      </c>
      <c r="N166" s="27">
        <f t="shared" si="67"/>
        <v>8159066.3458999991</v>
      </c>
      <c r="O166" s="27">
        <f t="shared" si="67"/>
        <v>15194158.025900001</v>
      </c>
    </row>
    <row r="167" spans="1:15" x14ac:dyDescent="0.25">
      <c r="A167" s="21"/>
      <c r="B167" s="22" t="s">
        <v>175</v>
      </c>
      <c r="C167" s="23">
        <f>+C3+C19+C65+C118+C124+C132+C127+P136</f>
        <v>116955740.14750002</v>
      </c>
      <c r="D167" s="23">
        <f t="shared" ref="D167:O167" si="68">+D3+D19+D65+D118+D124+D132+D127+Q136</f>
        <v>6868667.0059000002</v>
      </c>
      <c r="E167" s="23">
        <f t="shared" si="68"/>
        <v>9524423.7259000018</v>
      </c>
      <c r="F167" s="23">
        <f t="shared" si="68"/>
        <v>9689296.7659000009</v>
      </c>
      <c r="G167" s="23">
        <f t="shared" si="68"/>
        <v>10207576.455500003</v>
      </c>
      <c r="H167" s="23">
        <f t="shared" si="68"/>
        <v>8465606.6159000006</v>
      </c>
      <c r="I167" s="23">
        <f t="shared" si="68"/>
        <v>8873274.345900001</v>
      </c>
      <c r="J167" s="23">
        <f t="shared" si="68"/>
        <v>10117476.305900002</v>
      </c>
      <c r="K167" s="23">
        <f t="shared" si="68"/>
        <v>11002950.725900002</v>
      </c>
      <c r="L167" s="23">
        <f t="shared" si="68"/>
        <v>8871596.3430000003</v>
      </c>
      <c r="M167" s="23">
        <f t="shared" si="68"/>
        <v>9996647.4859000016</v>
      </c>
      <c r="N167" s="23">
        <f t="shared" si="68"/>
        <v>8099066.3459000001</v>
      </c>
      <c r="O167" s="23">
        <f t="shared" si="68"/>
        <v>15194158.025900001</v>
      </c>
    </row>
    <row r="168" spans="1:15" ht="15.75" thickBot="1" x14ac:dyDescent="0.3">
      <c r="A168" s="24"/>
      <c r="B168" s="25" t="s">
        <v>146</v>
      </c>
      <c r="C168" s="26">
        <f>+C136</f>
        <v>2484700</v>
      </c>
      <c r="D168" s="26">
        <f t="shared" ref="D168:O168" si="69">+D136</f>
        <v>734000</v>
      </c>
      <c r="E168" s="26">
        <f t="shared" si="69"/>
        <v>604000</v>
      </c>
      <c r="F168" s="26">
        <f t="shared" si="69"/>
        <v>565700</v>
      </c>
      <c r="G168" s="26">
        <f t="shared" si="69"/>
        <v>65000</v>
      </c>
      <c r="H168" s="26">
        <f t="shared" si="69"/>
        <v>60000</v>
      </c>
      <c r="I168" s="26">
        <f t="shared" si="69"/>
        <v>145000</v>
      </c>
      <c r="J168" s="26">
        <f t="shared" si="69"/>
        <v>60000</v>
      </c>
      <c r="K168" s="26">
        <f t="shared" si="69"/>
        <v>116000</v>
      </c>
      <c r="L168" s="26">
        <f t="shared" si="69"/>
        <v>60000</v>
      </c>
      <c r="M168" s="26">
        <f t="shared" si="69"/>
        <v>0</v>
      </c>
      <c r="N168" s="26">
        <f t="shared" si="69"/>
        <v>60000</v>
      </c>
      <c r="O168" s="26">
        <f t="shared" si="69"/>
        <v>0</v>
      </c>
    </row>
    <row r="169" spans="1:15" ht="15.75" thickBot="1" x14ac:dyDescent="0.3">
      <c r="A169" s="24"/>
      <c r="B169" s="25" t="s">
        <v>176</v>
      </c>
      <c r="C169" s="26">
        <f>+C163</f>
        <v>0</v>
      </c>
      <c r="D169" s="26">
        <f t="shared" ref="D169:N169" si="70">+D163</f>
        <v>0</v>
      </c>
      <c r="E169" s="26">
        <f t="shared" si="70"/>
        <v>0</v>
      </c>
      <c r="F169" s="26">
        <f t="shared" si="70"/>
        <v>0</v>
      </c>
      <c r="G169" s="26">
        <f t="shared" si="70"/>
        <v>0</v>
      </c>
      <c r="H169" s="26">
        <f t="shared" si="70"/>
        <v>0</v>
      </c>
      <c r="I169" s="26">
        <f t="shared" si="70"/>
        <v>0</v>
      </c>
      <c r="J169" s="26">
        <f t="shared" si="70"/>
        <v>0</v>
      </c>
      <c r="K169" s="26">
        <f t="shared" si="70"/>
        <v>0</v>
      </c>
      <c r="L169" s="26">
        <f t="shared" si="70"/>
        <v>0</v>
      </c>
      <c r="M169" s="26">
        <f t="shared" si="70"/>
        <v>0</v>
      </c>
      <c r="N169" s="26">
        <f t="shared" si="70"/>
        <v>0</v>
      </c>
      <c r="O169" s="26">
        <f t="shared" ref="O169" si="71">+O163</f>
        <v>0</v>
      </c>
    </row>
    <row r="172" spans="1:15" x14ac:dyDescent="0.25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x14ac:dyDescent="0.25"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x14ac:dyDescent="0.25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x14ac:dyDescent="0.25"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x14ac:dyDescent="0.2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4:15" x14ac:dyDescent="0.25"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4:15" x14ac:dyDescent="0.25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autoFilter ref="A2:O169"/>
  <mergeCells count="1">
    <mergeCell ref="A1:O1"/>
  </mergeCells>
  <pageMargins left="0.31496062992125984" right="0.15748031496062992" top="0.47244094488188981" bottom="0.43307086614173229" header="0.31496062992125984" footer="0.31496062992125984"/>
  <pageSetup scale="81" fitToHeight="3" orientation="portrait" r:id="rId1"/>
  <ignoredErrors>
    <ignoredError sqref="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workbookViewId="0">
      <selection activeCell="I20" sqref="I20"/>
    </sheetView>
  </sheetViews>
  <sheetFormatPr baseColWidth="10" defaultRowHeight="15" x14ac:dyDescent="0.25"/>
  <sheetData>
    <row r="1" spans="1:16" x14ac:dyDescent="0.25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I1" t="s">
        <v>185</v>
      </c>
      <c r="J1" t="s">
        <v>186</v>
      </c>
      <c r="K1" t="s">
        <v>187</v>
      </c>
      <c r="L1" t="s">
        <v>188</v>
      </c>
      <c r="M1" t="s">
        <v>189</v>
      </c>
    </row>
    <row r="2" spans="1:16" x14ac:dyDescent="0.25">
      <c r="A2">
        <v>113</v>
      </c>
      <c r="B2">
        <v>2222886.54</v>
      </c>
      <c r="C2">
        <v>2198334.5</v>
      </c>
      <c r="D2">
        <v>2198334.5</v>
      </c>
      <c r="E2">
        <v>2401257.87</v>
      </c>
      <c r="F2">
        <v>2401257.87</v>
      </c>
      <c r="G2">
        <v>2401257.87</v>
      </c>
      <c r="H2">
        <v>2401257.87</v>
      </c>
      <c r="I2">
        <v>2401257.87</v>
      </c>
      <c r="J2">
        <v>2401257.87</v>
      </c>
      <c r="K2">
        <v>2401257.87</v>
      </c>
      <c r="L2">
        <v>2401257.87</v>
      </c>
      <c r="M2">
        <v>2401257.87</v>
      </c>
      <c r="N2">
        <v>113</v>
      </c>
      <c r="O2">
        <f>+A2-N2</f>
        <v>0</v>
      </c>
      <c r="P2">
        <f>SUM(B2:M2)</f>
        <v>28230876.370000008</v>
      </c>
    </row>
    <row r="3" spans="1:16" x14ac:dyDescent="0.25">
      <c r="A3">
        <v>122</v>
      </c>
      <c r="B3">
        <v>255829.12</v>
      </c>
      <c r="C3">
        <v>255829.12</v>
      </c>
      <c r="D3">
        <v>222492.96</v>
      </c>
      <c r="E3">
        <v>152380.17000000001</v>
      </c>
      <c r="F3">
        <v>152380.17000000001</v>
      </c>
      <c r="G3">
        <v>152380.17000000001</v>
      </c>
      <c r="H3">
        <v>152380.17000000001</v>
      </c>
      <c r="I3">
        <v>152380.17000000001</v>
      </c>
      <c r="J3">
        <v>152380.17000000001</v>
      </c>
      <c r="K3">
        <v>152380.17000000001</v>
      </c>
      <c r="L3">
        <v>152380.17000000001</v>
      </c>
      <c r="M3">
        <v>152380.17000000001</v>
      </c>
      <c r="N3">
        <v>122</v>
      </c>
      <c r="O3">
        <f t="shared" ref="O3:O66" si="0">+A3-N3</f>
        <v>0</v>
      </c>
      <c r="P3">
        <f t="shared" ref="P3:P66" si="1">SUM(B3:M3)</f>
        <v>2105572.7299999995</v>
      </c>
    </row>
    <row r="4" spans="1:16" x14ac:dyDescent="0.25">
      <c r="A4">
        <v>132</v>
      </c>
      <c r="B4">
        <v>349556.89</v>
      </c>
      <c r="C4">
        <v>349556.89</v>
      </c>
      <c r="D4">
        <v>349556.89</v>
      </c>
      <c r="E4">
        <v>349556.89</v>
      </c>
      <c r="F4">
        <v>349556.89</v>
      </c>
      <c r="G4">
        <v>349556.89</v>
      </c>
      <c r="H4">
        <v>353307.85</v>
      </c>
      <c r="I4">
        <v>2382597.08</v>
      </c>
      <c r="J4">
        <v>349556.89</v>
      </c>
      <c r="K4">
        <v>349556.89</v>
      </c>
      <c r="L4">
        <v>349556.89</v>
      </c>
      <c r="M4">
        <v>2382597.08</v>
      </c>
      <c r="N4">
        <v>132</v>
      </c>
      <c r="O4">
        <f t="shared" si="0"/>
        <v>0</v>
      </c>
      <c r="P4">
        <f t="shared" si="1"/>
        <v>8264514.0199999996</v>
      </c>
    </row>
    <row r="5" spans="1:16" x14ac:dyDescent="0.25">
      <c r="A5">
        <v>133</v>
      </c>
      <c r="B5">
        <v>43354.76</v>
      </c>
      <c r="C5">
        <v>43354.76</v>
      </c>
      <c r="D5">
        <v>43354.76</v>
      </c>
      <c r="E5">
        <v>43354.76</v>
      </c>
      <c r="F5">
        <v>43354.76</v>
      </c>
      <c r="G5">
        <v>43354.76</v>
      </c>
      <c r="H5">
        <v>43354.76</v>
      </c>
      <c r="I5">
        <v>43354.76</v>
      </c>
      <c r="J5">
        <v>43354.76</v>
      </c>
      <c r="K5">
        <v>43354.76</v>
      </c>
      <c r="L5">
        <v>43354.76</v>
      </c>
      <c r="M5">
        <v>43354.76</v>
      </c>
      <c r="N5">
        <v>133</v>
      </c>
      <c r="O5">
        <f t="shared" si="0"/>
        <v>0</v>
      </c>
      <c r="P5">
        <f t="shared" si="1"/>
        <v>520257.12000000005</v>
      </c>
    </row>
    <row r="6" spans="1:16" x14ac:dyDescent="0.25">
      <c r="A6">
        <v>142</v>
      </c>
      <c r="B6">
        <v>63642.32</v>
      </c>
      <c r="C6">
        <v>64378.84</v>
      </c>
      <c r="D6">
        <v>63642.32</v>
      </c>
      <c r="E6">
        <v>63642.32</v>
      </c>
      <c r="F6">
        <v>63642.32</v>
      </c>
      <c r="G6">
        <v>63642.32</v>
      </c>
      <c r="H6">
        <v>63642.32</v>
      </c>
      <c r="I6">
        <v>63642.32</v>
      </c>
      <c r="J6">
        <v>63642.3171</v>
      </c>
      <c r="K6">
        <v>63642.32</v>
      </c>
      <c r="L6">
        <v>63642.32</v>
      </c>
      <c r="M6">
        <v>63642.32</v>
      </c>
      <c r="N6">
        <v>142</v>
      </c>
      <c r="O6">
        <f t="shared" si="0"/>
        <v>0</v>
      </c>
      <c r="P6">
        <f t="shared" si="1"/>
        <v>764444.35709999991</v>
      </c>
    </row>
    <row r="7" spans="1:16" x14ac:dyDescent="0.25">
      <c r="A7">
        <v>143</v>
      </c>
      <c r="B7">
        <v>375543.45</v>
      </c>
      <c r="C7">
        <v>371246.85</v>
      </c>
      <c r="D7">
        <v>371246.85</v>
      </c>
      <c r="E7">
        <v>371246.84960000002</v>
      </c>
      <c r="F7">
        <v>371246.85</v>
      </c>
      <c r="G7">
        <v>371246.85</v>
      </c>
      <c r="H7">
        <v>371246.85</v>
      </c>
      <c r="I7">
        <v>371246.85</v>
      </c>
      <c r="J7">
        <v>371246.85</v>
      </c>
      <c r="K7">
        <v>371246.85</v>
      </c>
      <c r="L7">
        <v>371246.85</v>
      </c>
      <c r="M7">
        <v>371246.85</v>
      </c>
      <c r="N7">
        <v>143</v>
      </c>
      <c r="O7">
        <f t="shared" si="0"/>
        <v>0</v>
      </c>
      <c r="P7">
        <f t="shared" si="1"/>
        <v>4459258.7996000005</v>
      </c>
    </row>
    <row r="8" spans="1:16" x14ac:dyDescent="0.25">
      <c r="A8">
        <v>144</v>
      </c>
      <c r="B8">
        <v>0</v>
      </c>
      <c r="C8">
        <v>95000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144</v>
      </c>
      <c r="O8">
        <f t="shared" si="0"/>
        <v>0</v>
      </c>
      <c r="P8">
        <f t="shared" si="1"/>
        <v>95000</v>
      </c>
    </row>
    <row r="9" spans="1:16" x14ac:dyDescent="0.25">
      <c r="A9">
        <v>152</v>
      </c>
      <c r="B9">
        <v>463561.14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463561.14</v>
      </c>
      <c r="L9">
        <v>0</v>
      </c>
      <c r="M9">
        <v>0</v>
      </c>
      <c r="N9">
        <v>152</v>
      </c>
      <c r="O9">
        <f t="shared" si="0"/>
        <v>0</v>
      </c>
      <c r="P9">
        <f t="shared" si="1"/>
        <v>927122.28</v>
      </c>
    </row>
    <row r="10" spans="1:16" ht="15.75" thickBot="1" x14ac:dyDescent="0.3">
      <c r="A10">
        <v>159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389323.19</v>
      </c>
      <c r="J10">
        <v>0</v>
      </c>
      <c r="K10">
        <v>0</v>
      </c>
      <c r="L10">
        <v>0</v>
      </c>
      <c r="M10">
        <v>389323.19</v>
      </c>
      <c r="N10" s="12">
        <v>159</v>
      </c>
      <c r="O10">
        <f t="shared" si="0"/>
        <v>0</v>
      </c>
      <c r="P10">
        <f t="shared" si="1"/>
        <v>778646.38</v>
      </c>
    </row>
    <row r="11" spans="1:16" x14ac:dyDescent="0.25">
      <c r="A11">
        <v>211</v>
      </c>
      <c r="B11">
        <v>1100</v>
      </c>
      <c r="C11">
        <v>6600</v>
      </c>
      <c r="D11">
        <v>1100</v>
      </c>
      <c r="E11">
        <v>6600</v>
      </c>
      <c r="F11">
        <v>1100</v>
      </c>
      <c r="G11">
        <v>6600</v>
      </c>
      <c r="H11">
        <v>1100</v>
      </c>
      <c r="I11">
        <v>6600</v>
      </c>
      <c r="J11">
        <v>1100</v>
      </c>
      <c r="K11">
        <v>6600</v>
      </c>
      <c r="L11">
        <v>1100</v>
      </c>
      <c r="M11">
        <v>6600</v>
      </c>
      <c r="N11">
        <v>211</v>
      </c>
      <c r="O11">
        <f t="shared" si="0"/>
        <v>0</v>
      </c>
      <c r="P11">
        <f t="shared" si="1"/>
        <v>46200</v>
      </c>
    </row>
    <row r="12" spans="1:16" x14ac:dyDescent="0.25">
      <c r="A12">
        <v>214</v>
      </c>
      <c r="B12">
        <v>9000</v>
      </c>
      <c r="C12">
        <v>5000</v>
      </c>
      <c r="D12">
        <v>21500</v>
      </c>
      <c r="E12">
        <v>9000</v>
      </c>
      <c r="F12">
        <v>3000</v>
      </c>
      <c r="G12">
        <v>3000</v>
      </c>
      <c r="H12">
        <v>3000</v>
      </c>
      <c r="I12">
        <v>21500</v>
      </c>
      <c r="J12">
        <v>5000</v>
      </c>
      <c r="K12">
        <v>3000</v>
      </c>
      <c r="L12">
        <v>7000</v>
      </c>
      <c r="M12">
        <v>5400</v>
      </c>
      <c r="N12">
        <v>214</v>
      </c>
      <c r="O12">
        <f t="shared" si="0"/>
        <v>0</v>
      </c>
      <c r="P12">
        <f t="shared" si="1"/>
        <v>95400</v>
      </c>
    </row>
    <row r="13" spans="1:16" x14ac:dyDescent="0.25">
      <c r="A13">
        <v>216</v>
      </c>
      <c r="B13">
        <v>4722</v>
      </c>
      <c r="C13">
        <v>1972</v>
      </c>
      <c r="D13">
        <v>2522</v>
      </c>
      <c r="E13">
        <v>7472</v>
      </c>
      <c r="F13">
        <v>3222</v>
      </c>
      <c r="G13">
        <v>1972</v>
      </c>
      <c r="H13">
        <v>3022</v>
      </c>
      <c r="I13">
        <v>2472</v>
      </c>
      <c r="J13">
        <v>3222</v>
      </c>
      <c r="K13">
        <v>4972</v>
      </c>
      <c r="L13">
        <v>2522</v>
      </c>
      <c r="M13">
        <v>4472</v>
      </c>
      <c r="N13">
        <v>216</v>
      </c>
      <c r="O13">
        <f t="shared" si="0"/>
        <v>0</v>
      </c>
      <c r="P13">
        <f t="shared" si="1"/>
        <v>42564</v>
      </c>
    </row>
    <row r="14" spans="1:16" x14ac:dyDescent="0.25">
      <c r="A14">
        <v>221</v>
      </c>
      <c r="B14">
        <v>9129.1009000000013</v>
      </c>
      <c r="C14">
        <v>6129.1009000000004</v>
      </c>
      <c r="D14">
        <v>8629.1009000000013</v>
      </c>
      <c r="E14">
        <v>8629.1009000000013</v>
      </c>
      <c r="F14">
        <v>15129.100900000001</v>
      </c>
      <c r="G14">
        <v>8629.1009000000013</v>
      </c>
      <c r="H14">
        <v>6129.1009000000004</v>
      </c>
      <c r="I14">
        <v>6129.1009000000004</v>
      </c>
      <c r="J14">
        <v>6129.1009000000004</v>
      </c>
      <c r="K14">
        <v>8629.1009000000013</v>
      </c>
      <c r="L14">
        <v>7129.1009000000004</v>
      </c>
      <c r="M14">
        <v>11129.100900000001</v>
      </c>
      <c r="N14">
        <v>221</v>
      </c>
      <c r="O14">
        <f t="shared" si="0"/>
        <v>0</v>
      </c>
      <c r="P14">
        <f t="shared" si="1"/>
        <v>101549.21080000003</v>
      </c>
    </row>
    <row r="15" spans="1:16" x14ac:dyDescent="0.25">
      <c r="A15">
        <v>223</v>
      </c>
      <c r="B15">
        <v>5000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223</v>
      </c>
      <c r="O15">
        <f t="shared" si="0"/>
        <v>0</v>
      </c>
      <c r="P15">
        <f t="shared" si="1"/>
        <v>5000</v>
      </c>
    </row>
    <row r="16" spans="1:16" x14ac:dyDescent="0.25">
      <c r="A16">
        <v>241</v>
      </c>
      <c r="B16">
        <v>87333</v>
      </c>
      <c r="C16">
        <v>62337</v>
      </c>
      <c r="D16">
        <v>67333</v>
      </c>
      <c r="E16">
        <v>127333</v>
      </c>
      <c r="F16">
        <v>67333</v>
      </c>
      <c r="G16">
        <v>192833</v>
      </c>
      <c r="H16">
        <v>67833</v>
      </c>
      <c r="I16">
        <v>62833</v>
      </c>
      <c r="J16">
        <v>127833</v>
      </c>
      <c r="K16">
        <v>64333</v>
      </c>
      <c r="L16">
        <v>62333</v>
      </c>
      <c r="M16">
        <v>62333</v>
      </c>
      <c r="N16">
        <v>241</v>
      </c>
      <c r="O16">
        <f t="shared" si="0"/>
        <v>0</v>
      </c>
      <c r="P16">
        <f t="shared" si="1"/>
        <v>1052000</v>
      </c>
    </row>
    <row r="17" spans="1:16" x14ac:dyDescent="0.25">
      <c r="A17">
        <v>242</v>
      </c>
      <c r="B17">
        <v>31250</v>
      </c>
      <c r="C17">
        <v>66250</v>
      </c>
      <c r="D17">
        <v>31250</v>
      </c>
      <c r="E17">
        <v>26250</v>
      </c>
      <c r="F17">
        <v>31250</v>
      </c>
      <c r="G17">
        <v>26250</v>
      </c>
      <c r="H17">
        <v>31250</v>
      </c>
      <c r="I17">
        <v>26250</v>
      </c>
      <c r="J17">
        <v>26250</v>
      </c>
      <c r="K17">
        <v>26250</v>
      </c>
      <c r="L17">
        <v>26250</v>
      </c>
      <c r="M17">
        <v>26250</v>
      </c>
      <c r="N17">
        <v>242</v>
      </c>
      <c r="O17">
        <f t="shared" si="0"/>
        <v>0</v>
      </c>
      <c r="P17">
        <f t="shared" si="1"/>
        <v>375000</v>
      </c>
    </row>
    <row r="18" spans="1:16" x14ac:dyDescent="0.25">
      <c r="A18">
        <v>243</v>
      </c>
      <c r="B18">
        <v>14180</v>
      </c>
      <c r="C18">
        <v>26000</v>
      </c>
      <c r="D18">
        <v>10000</v>
      </c>
      <c r="E18">
        <v>6000</v>
      </c>
      <c r="F18">
        <v>0</v>
      </c>
      <c r="G18">
        <v>0</v>
      </c>
      <c r="H18">
        <v>0</v>
      </c>
      <c r="I18">
        <v>1000</v>
      </c>
      <c r="J18">
        <v>0</v>
      </c>
      <c r="K18">
        <v>0</v>
      </c>
      <c r="L18">
        <v>1000</v>
      </c>
      <c r="M18">
        <v>0</v>
      </c>
      <c r="N18">
        <v>243</v>
      </c>
      <c r="O18">
        <f t="shared" si="0"/>
        <v>0</v>
      </c>
      <c r="P18">
        <f t="shared" si="1"/>
        <v>58180</v>
      </c>
    </row>
    <row r="19" spans="1:16" x14ac:dyDescent="0.25">
      <c r="A19">
        <v>244</v>
      </c>
      <c r="B19">
        <v>19500</v>
      </c>
      <c r="C19">
        <v>1500</v>
      </c>
      <c r="D19">
        <v>0</v>
      </c>
      <c r="E19">
        <v>0</v>
      </c>
      <c r="F19">
        <v>0</v>
      </c>
      <c r="G19">
        <v>1000</v>
      </c>
      <c r="H19">
        <v>0</v>
      </c>
      <c r="I19">
        <v>0</v>
      </c>
      <c r="J19">
        <v>0</v>
      </c>
      <c r="K19">
        <v>0</v>
      </c>
      <c r="L19">
        <v>1000</v>
      </c>
      <c r="M19">
        <v>0</v>
      </c>
      <c r="N19">
        <v>244</v>
      </c>
      <c r="O19">
        <f t="shared" si="0"/>
        <v>0</v>
      </c>
      <c r="P19">
        <f t="shared" si="1"/>
        <v>23000</v>
      </c>
    </row>
    <row r="20" spans="1:16" x14ac:dyDescent="0.25">
      <c r="A20">
        <v>245</v>
      </c>
      <c r="B20">
        <v>4500</v>
      </c>
      <c r="C20">
        <v>10000</v>
      </c>
      <c r="D20">
        <v>0</v>
      </c>
      <c r="E20">
        <v>5000</v>
      </c>
      <c r="F20">
        <v>0</v>
      </c>
      <c r="G20">
        <v>2000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245</v>
      </c>
      <c r="O20">
        <f t="shared" si="0"/>
        <v>0</v>
      </c>
      <c r="P20">
        <f t="shared" si="1"/>
        <v>21500</v>
      </c>
    </row>
    <row r="21" spans="1:16" x14ac:dyDescent="0.25">
      <c r="A21">
        <v>246</v>
      </c>
      <c r="B21">
        <v>82500</v>
      </c>
      <c r="C21">
        <v>48000</v>
      </c>
      <c r="D21">
        <v>37000</v>
      </c>
      <c r="E21">
        <v>16500</v>
      </c>
      <c r="F21">
        <v>38000</v>
      </c>
      <c r="G21">
        <v>20000</v>
      </c>
      <c r="H21">
        <v>30500</v>
      </c>
      <c r="I21">
        <v>10000</v>
      </c>
      <c r="J21">
        <v>32000</v>
      </c>
      <c r="K21">
        <v>10000</v>
      </c>
      <c r="L21">
        <v>7500</v>
      </c>
      <c r="M21">
        <v>6500</v>
      </c>
      <c r="N21">
        <v>246</v>
      </c>
      <c r="O21">
        <f t="shared" si="0"/>
        <v>0</v>
      </c>
      <c r="P21">
        <f t="shared" si="1"/>
        <v>338500</v>
      </c>
    </row>
    <row r="22" spans="1:16" x14ac:dyDescent="0.25">
      <c r="A22">
        <v>247</v>
      </c>
      <c r="B22">
        <v>161620</v>
      </c>
      <c r="C22">
        <v>129500</v>
      </c>
      <c r="D22">
        <v>184500</v>
      </c>
      <c r="E22">
        <v>85500</v>
      </c>
      <c r="F22">
        <v>79500</v>
      </c>
      <c r="G22">
        <v>79500</v>
      </c>
      <c r="H22">
        <v>79500</v>
      </c>
      <c r="I22">
        <v>129500</v>
      </c>
      <c r="J22">
        <v>184500</v>
      </c>
      <c r="K22">
        <v>135714</v>
      </c>
      <c r="L22">
        <v>79500</v>
      </c>
      <c r="M22">
        <v>29500</v>
      </c>
      <c r="N22">
        <v>247</v>
      </c>
      <c r="O22">
        <f t="shared" si="0"/>
        <v>0</v>
      </c>
      <c r="P22">
        <f t="shared" si="1"/>
        <v>1358334</v>
      </c>
    </row>
    <row r="23" spans="1:16" x14ac:dyDescent="0.25">
      <c r="A23">
        <v>248</v>
      </c>
      <c r="B23">
        <v>3000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248</v>
      </c>
      <c r="O23">
        <f t="shared" si="0"/>
        <v>0</v>
      </c>
      <c r="P23">
        <f t="shared" si="1"/>
        <v>3000</v>
      </c>
    </row>
    <row r="24" spans="1:16" x14ac:dyDescent="0.25">
      <c r="A24">
        <v>249</v>
      </c>
      <c r="B24">
        <v>98750</v>
      </c>
      <c r="C24">
        <v>14250</v>
      </c>
      <c r="D24">
        <v>14250</v>
      </c>
      <c r="E24">
        <v>30500</v>
      </c>
      <c r="F24">
        <v>109200</v>
      </c>
      <c r="G24">
        <v>5800</v>
      </c>
      <c r="H24">
        <v>5750</v>
      </c>
      <c r="I24">
        <v>45750</v>
      </c>
      <c r="J24">
        <v>5500</v>
      </c>
      <c r="K24">
        <v>7348</v>
      </c>
      <c r="L24">
        <v>6250</v>
      </c>
      <c r="M24">
        <v>6500</v>
      </c>
      <c r="N24">
        <v>249</v>
      </c>
      <c r="O24">
        <f t="shared" si="0"/>
        <v>0</v>
      </c>
      <c r="P24">
        <f t="shared" si="1"/>
        <v>349848</v>
      </c>
    </row>
    <row r="25" spans="1:16" x14ac:dyDescent="0.25">
      <c r="A25">
        <v>252</v>
      </c>
      <c r="B25">
        <v>5500</v>
      </c>
      <c r="C25">
        <v>500</v>
      </c>
      <c r="D25">
        <v>500</v>
      </c>
      <c r="E25">
        <v>500</v>
      </c>
      <c r="F25">
        <v>14500</v>
      </c>
      <c r="G25">
        <v>2500</v>
      </c>
      <c r="H25">
        <v>3000</v>
      </c>
      <c r="I25">
        <v>3000</v>
      </c>
      <c r="J25">
        <v>8000</v>
      </c>
      <c r="K25">
        <v>2500</v>
      </c>
      <c r="L25">
        <v>1500</v>
      </c>
      <c r="M25">
        <v>1500</v>
      </c>
      <c r="N25">
        <v>252</v>
      </c>
      <c r="O25">
        <f t="shared" si="0"/>
        <v>0</v>
      </c>
      <c r="P25">
        <f t="shared" si="1"/>
        <v>43500</v>
      </c>
    </row>
    <row r="26" spans="1:16" x14ac:dyDescent="0.25">
      <c r="A26">
        <v>253</v>
      </c>
      <c r="B26">
        <v>78850</v>
      </c>
      <c r="C26">
        <v>34150</v>
      </c>
      <c r="D26">
        <v>50400</v>
      </c>
      <c r="E26">
        <v>45355.61</v>
      </c>
      <c r="F26">
        <v>51900</v>
      </c>
      <c r="G26">
        <v>65100</v>
      </c>
      <c r="H26">
        <v>56200</v>
      </c>
      <c r="I26">
        <v>51450</v>
      </c>
      <c r="J26">
        <v>59900</v>
      </c>
      <c r="K26">
        <v>46250</v>
      </c>
      <c r="L26">
        <v>51500</v>
      </c>
      <c r="M26">
        <v>0</v>
      </c>
      <c r="N26">
        <v>253</v>
      </c>
      <c r="O26">
        <f t="shared" si="0"/>
        <v>0</v>
      </c>
      <c r="P26">
        <f t="shared" si="1"/>
        <v>591055.61</v>
      </c>
    </row>
    <row r="27" spans="1:16" x14ac:dyDescent="0.25">
      <c r="A27">
        <v>255</v>
      </c>
      <c r="B27">
        <v>41500</v>
      </c>
      <c r="C27">
        <v>6000</v>
      </c>
      <c r="D27">
        <v>3600</v>
      </c>
      <c r="E27">
        <v>20700</v>
      </c>
      <c r="F27">
        <v>900</v>
      </c>
      <c r="G27">
        <v>8750</v>
      </c>
      <c r="H27">
        <v>23000</v>
      </c>
      <c r="I27">
        <v>850</v>
      </c>
      <c r="J27">
        <v>28250</v>
      </c>
      <c r="K27">
        <v>1027</v>
      </c>
      <c r="L27">
        <v>23233</v>
      </c>
      <c r="M27">
        <v>1440</v>
      </c>
      <c r="N27">
        <v>255</v>
      </c>
      <c r="O27">
        <f t="shared" si="0"/>
        <v>0</v>
      </c>
      <c r="P27">
        <f t="shared" si="1"/>
        <v>159250</v>
      </c>
    </row>
    <row r="28" spans="1:16" x14ac:dyDescent="0.25">
      <c r="A28">
        <v>256</v>
      </c>
      <c r="B28">
        <v>235674</v>
      </c>
      <c r="C28">
        <v>142666</v>
      </c>
      <c r="D28">
        <v>182666</v>
      </c>
      <c r="E28">
        <v>190666</v>
      </c>
      <c r="F28">
        <v>132666</v>
      </c>
      <c r="G28">
        <v>198666</v>
      </c>
      <c r="H28">
        <v>153666</v>
      </c>
      <c r="I28">
        <v>161666</v>
      </c>
      <c r="J28">
        <v>173666</v>
      </c>
      <c r="K28">
        <v>186666</v>
      </c>
      <c r="L28">
        <v>182666</v>
      </c>
      <c r="M28">
        <v>132666</v>
      </c>
      <c r="N28" s="16">
        <v>256</v>
      </c>
      <c r="O28">
        <f t="shared" si="0"/>
        <v>0</v>
      </c>
      <c r="P28">
        <f t="shared" si="1"/>
        <v>2074000</v>
      </c>
    </row>
    <row r="29" spans="1:16" x14ac:dyDescent="0.25">
      <c r="A29">
        <v>259</v>
      </c>
      <c r="B29">
        <v>624433.37</v>
      </c>
      <c r="C29">
        <v>696433.33000000007</v>
      </c>
      <c r="D29">
        <v>1185033.33</v>
      </c>
      <c r="E29">
        <v>672433.33000000007</v>
      </c>
      <c r="F29">
        <v>708433.33000000007</v>
      </c>
      <c r="G29">
        <v>833633.33000000007</v>
      </c>
      <c r="H29">
        <v>1124233.33</v>
      </c>
      <c r="I29">
        <v>1108033.33</v>
      </c>
      <c r="J29">
        <v>1175333.33</v>
      </c>
      <c r="K29">
        <v>652033.33000000007</v>
      </c>
      <c r="L29">
        <v>720433.33000000007</v>
      </c>
      <c r="M29">
        <v>1088533.33</v>
      </c>
      <c r="N29">
        <v>259</v>
      </c>
      <c r="O29">
        <f t="shared" si="0"/>
        <v>0</v>
      </c>
      <c r="P29">
        <f t="shared" si="1"/>
        <v>10589000</v>
      </c>
    </row>
    <row r="30" spans="1:16" x14ac:dyDescent="0.25">
      <c r="A30">
        <v>261</v>
      </c>
      <c r="B30">
        <v>168500</v>
      </c>
      <c r="C30">
        <v>207400</v>
      </c>
      <c r="D30">
        <v>259500</v>
      </c>
      <c r="E30">
        <v>178700</v>
      </c>
      <c r="F30">
        <v>153300</v>
      </c>
      <c r="G30">
        <v>254200</v>
      </c>
      <c r="H30">
        <v>212100</v>
      </c>
      <c r="I30">
        <v>216800</v>
      </c>
      <c r="J30">
        <v>201000</v>
      </c>
      <c r="K30">
        <v>144700</v>
      </c>
      <c r="L30">
        <v>248500</v>
      </c>
      <c r="M30">
        <v>245100</v>
      </c>
      <c r="N30">
        <v>261</v>
      </c>
      <c r="O30">
        <f t="shared" si="0"/>
        <v>0</v>
      </c>
      <c r="P30">
        <f t="shared" si="1"/>
        <v>2489800</v>
      </c>
    </row>
    <row r="31" spans="1:16" x14ac:dyDescent="0.25">
      <c r="A31">
        <v>271</v>
      </c>
      <c r="B31">
        <v>34974.720000000001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271</v>
      </c>
      <c r="O31">
        <f t="shared" si="0"/>
        <v>0</v>
      </c>
      <c r="P31">
        <f t="shared" si="1"/>
        <v>34974.720000000001</v>
      </c>
    </row>
    <row r="32" spans="1:16" x14ac:dyDescent="0.25">
      <c r="A32">
        <v>272</v>
      </c>
      <c r="B32">
        <v>105452.67</v>
      </c>
      <c r="C32">
        <v>23000</v>
      </c>
      <c r="D32">
        <v>2500</v>
      </c>
      <c r="E32">
        <v>2500</v>
      </c>
      <c r="F32">
        <v>2500</v>
      </c>
      <c r="G32">
        <v>5500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272</v>
      </c>
      <c r="O32">
        <f t="shared" si="0"/>
        <v>0</v>
      </c>
      <c r="P32">
        <f t="shared" si="1"/>
        <v>141452.66999999998</v>
      </c>
    </row>
    <row r="33" spans="1:16" x14ac:dyDescent="0.25">
      <c r="A33">
        <v>275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29150</v>
      </c>
      <c r="N33">
        <v>275</v>
      </c>
      <c r="O33">
        <f t="shared" si="0"/>
        <v>0</v>
      </c>
      <c r="P33">
        <f t="shared" si="1"/>
        <v>29150</v>
      </c>
    </row>
    <row r="34" spans="1:16" x14ac:dyDescent="0.25">
      <c r="A34">
        <v>291</v>
      </c>
      <c r="B34">
        <v>113600</v>
      </c>
      <c r="C34">
        <v>22400</v>
      </c>
      <c r="D34">
        <v>6100</v>
      </c>
      <c r="E34">
        <v>11100</v>
      </c>
      <c r="F34">
        <v>8100</v>
      </c>
      <c r="G34">
        <v>6100</v>
      </c>
      <c r="H34">
        <v>14800</v>
      </c>
      <c r="I34">
        <v>4900</v>
      </c>
      <c r="J34">
        <v>4900</v>
      </c>
      <c r="K34">
        <v>7400</v>
      </c>
      <c r="L34">
        <v>4900</v>
      </c>
      <c r="M34">
        <v>2900</v>
      </c>
      <c r="N34">
        <v>291</v>
      </c>
      <c r="O34">
        <f t="shared" si="0"/>
        <v>0</v>
      </c>
      <c r="P34">
        <f t="shared" si="1"/>
        <v>207200</v>
      </c>
    </row>
    <row r="35" spans="1:16" x14ac:dyDescent="0.25">
      <c r="A35">
        <v>292</v>
      </c>
      <c r="B35">
        <v>27300</v>
      </c>
      <c r="C35">
        <v>11300</v>
      </c>
      <c r="D35">
        <v>1300</v>
      </c>
      <c r="E35">
        <v>1300</v>
      </c>
      <c r="F35">
        <v>1300</v>
      </c>
      <c r="G35">
        <v>1300</v>
      </c>
      <c r="H35">
        <v>1300</v>
      </c>
      <c r="I35">
        <v>1300</v>
      </c>
      <c r="J35">
        <v>1300</v>
      </c>
      <c r="K35">
        <v>1300</v>
      </c>
      <c r="L35">
        <v>1300</v>
      </c>
      <c r="M35">
        <v>1000</v>
      </c>
      <c r="N35">
        <v>292</v>
      </c>
      <c r="O35">
        <f t="shared" si="0"/>
        <v>0</v>
      </c>
      <c r="P35">
        <f t="shared" si="1"/>
        <v>51300</v>
      </c>
    </row>
    <row r="36" spans="1:16" x14ac:dyDescent="0.25">
      <c r="A36">
        <v>293</v>
      </c>
      <c r="B36">
        <v>10600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293</v>
      </c>
      <c r="O36">
        <f t="shared" si="0"/>
        <v>0</v>
      </c>
      <c r="P36">
        <f t="shared" si="1"/>
        <v>10600</v>
      </c>
    </row>
    <row r="37" spans="1:16" x14ac:dyDescent="0.25">
      <c r="A37">
        <v>294</v>
      </c>
      <c r="B37">
        <v>3000</v>
      </c>
      <c r="C37">
        <v>3000</v>
      </c>
      <c r="D37">
        <v>3000</v>
      </c>
      <c r="E37">
        <v>3000</v>
      </c>
      <c r="F37">
        <v>3000</v>
      </c>
      <c r="G37">
        <v>6800</v>
      </c>
      <c r="H37">
        <v>3000</v>
      </c>
      <c r="I37">
        <v>3000</v>
      </c>
      <c r="J37">
        <v>3000</v>
      </c>
      <c r="K37">
        <v>2000</v>
      </c>
      <c r="L37">
        <v>2000</v>
      </c>
      <c r="M37">
        <v>1000</v>
      </c>
      <c r="N37">
        <v>294</v>
      </c>
      <c r="O37">
        <f t="shared" si="0"/>
        <v>0</v>
      </c>
      <c r="P37">
        <f t="shared" si="1"/>
        <v>35800</v>
      </c>
    </row>
    <row r="38" spans="1:16" x14ac:dyDescent="0.25">
      <c r="A38">
        <v>295</v>
      </c>
      <c r="B38">
        <v>5000</v>
      </c>
      <c r="C38">
        <v>0</v>
      </c>
      <c r="D38">
        <v>550</v>
      </c>
      <c r="E38">
        <v>0</v>
      </c>
      <c r="F38">
        <v>500</v>
      </c>
      <c r="G38">
        <v>1250</v>
      </c>
      <c r="H38">
        <v>0</v>
      </c>
      <c r="I38">
        <v>500</v>
      </c>
      <c r="J38">
        <v>850</v>
      </c>
      <c r="K38">
        <v>1000</v>
      </c>
      <c r="L38">
        <v>406</v>
      </c>
      <c r="M38">
        <v>194</v>
      </c>
      <c r="N38">
        <v>295</v>
      </c>
      <c r="O38">
        <f t="shared" si="0"/>
        <v>0</v>
      </c>
      <c r="P38">
        <f t="shared" si="1"/>
        <v>10250</v>
      </c>
    </row>
    <row r="39" spans="1:16" x14ac:dyDescent="0.25">
      <c r="A39">
        <v>296</v>
      </c>
      <c r="B39">
        <v>30000</v>
      </c>
      <c r="C39">
        <v>35000</v>
      </c>
      <c r="D39">
        <v>60000</v>
      </c>
      <c r="E39">
        <v>20000</v>
      </c>
      <c r="F39">
        <v>28000</v>
      </c>
      <c r="G39">
        <v>23000</v>
      </c>
      <c r="H39">
        <v>18000</v>
      </c>
      <c r="I39">
        <v>25000</v>
      </c>
      <c r="J39">
        <v>35000</v>
      </c>
      <c r="K39">
        <v>30000</v>
      </c>
      <c r="L39">
        <v>30000</v>
      </c>
      <c r="M39">
        <v>20000</v>
      </c>
      <c r="N39">
        <v>296</v>
      </c>
      <c r="O39">
        <f t="shared" si="0"/>
        <v>0</v>
      </c>
      <c r="P39">
        <f t="shared" si="1"/>
        <v>354000</v>
      </c>
    </row>
    <row r="40" spans="1:16" x14ac:dyDescent="0.25">
      <c r="A40">
        <v>298</v>
      </c>
      <c r="B40">
        <v>73500</v>
      </c>
      <c r="C40">
        <v>58500</v>
      </c>
      <c r="D40">
        <v>30500</v>
      </c>
      <c r="E40">
        <v>18500</v>
      </c>
      <c r="F40">
        <v>23500</v>
      </c>
      <c r="G40">
        <v>43500</v>
      </c>
      <c r="H40">
        <v>18500</v>
      </c>
      <c r="I40">
        <v>18500</v>
      </c>
      <c r="J40">
        <v>10000</v>
      </c>
      <c r="K40">
        <v>5000</v>
      </c>
      <c r="L40">
        <v>5000</v>
      </c>
      <c r="M40">
        <v>5000</v>
      </c>
      <c r="N40">
        <v>298</v>
      </c>
      <c r="O40">
        <f t="shared" si="0"/>
        <v>0</v>
      </c>
      <c r="P40">
        <f t="shared" si="1"/>
        <v>310000</v>
      </c>
    </row>
    <row r="41" spans="1:16" ht="15.75" thickBot="1" x14ac:dyDescent="0.3">
      <c r="A41">
        <v>299</v>
      </c>
      <c r="B41">
        <v>3000</v>
      </c>
      <c r="C41">
        <v>10500</v>
      </c>
      <c r="D41">
        <v>500</v>
      </c>
      <c r="E41">
        <v>500</v>
      </c>
      <c r="F41">
        <v>0</v>
      </c>
      <c r="G41">
        <v>2500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 s="12">
        <v>299</v>
      </c>
      <c r="O41">
        <f t="shared" si="0"/>
        <v>0</v>
      </c>
      <c r="P41">
        <f t="shared" si="1"/>
        <v>17000</v>
      </c>
    </row>
    <row r="42" spans="1:16" x14ac:dyDescent="0.25">
      <c r="A42">
        <v>311</v>
      </c>
      <c r="B42">
        <v>0</v>
      </c>
      <c r="C42">
        <v>3302000</v>
      </c>
      <c r="D42">
        <v>3302000</v>
      </c>
      <c r="E42">
        <v>3302000</v>
      </c>
      <c r="F42">
        <v>3302000</v>
      </c>
      <c r="G42">
        <v>3302000</v>
      </c>
      <c r="H42">
        <v>2970966</v>
      </c>
      <c r="I42">
        <v>2970966</v>
      </c>
      <c r="J42">
        <v>2970966</v>
      </c>
      <c r="K42">
        <v>2970966</v>
      </c>
      <c r="L42">
        <v>2970966</v>
      </c>
      <c r="M42">
        <v>5841932</v>
      </c>
      <c r="N42">
        <v>311</v>
      </c>
      <c r="O42">
        <f t="shared" si="0"/>
        <v>0</v>
      </c>
      <c r="P42">
        <f t="shared" si="1"/>
        <v>37206762</v>
      </c>
    </row>
    <row r="43" spans="1:16" x14ac:dyDescent="0.25">
      <c r="A43">
        <v>312</v>
      </c>
      <c r="B43">
        <v>300</v>
      </c>
      <c r="C43">
        <v>300</v>
      </c>
      <c r="D43">
        <v>300</v>
      </c>
      <c r="E43">
        <v>300</v>
      </c>
      <c r="F43">
        <v>300</v>
      </c>
      <c r="G43">
        <v>300</v>
      </c>
      <c r="H43">
        <v>300</v>
      </c>
      <c r="I43">
        <v>300</v>
      </c>
      <c r="J43">
        <v>300</v>
      </c>
      <c r="K43">
        <v>300</v>
      </c>
      <c r="L43">
        <v>300</v>
      </c>
      <c r="M43">
        <v>300</v>
      </c>
      <c r="N43">
        <v>312</v>
      </c>
      <c r="O43">
        <f t="shared" si="0"/>
        <v>0</v>
      </c>
      <c r="P43">
        <f t="shared" si="1"/>
        <v>3600</v>
      </c>
    </row>
    <row r="44" spans="1:16" x14ac:dyDescent="0.25">
      <c r="A44">
        <v>313</v>
      </c>
      <c r="B44">
        <v>376</v>
      </c>
      <c r="C44">
        <v>376</v>
      </c>
      <c r="D44">
        <v>376</v>
      </c>
      <c r="E44">
        <v>376</v>
      </c>
      <c r="F44">
        <v>376</v>
      </c>
      <c r="G44">
        <v>376</v>
      </c>
      <c r="H44">
        <v>376</v>
      </c>
      <c r="I44">
        <v>376</v>
      </c>
      <c r="J44">
        <v>376</v>
      </c>
      <c r="K44">
        <v>376</v>
      </c>
      <c r="L44">
        <v>376</v>
      </c>
      <c r="M44">
        <v>376</v>
      </c>
      <c r="N44">
        <v>313</v>
      </c>
      <c r="O44">
        <f t="shared" si="0"/>
        <v>0</v>
      </c>
      <c r="P44">
        <f t="shared" si="1"/>
        <v>4512</v>
      </c>
    </row>
    <row r="45" spans="1:16" x14ac:dyDescent="0.25">
      <c r="A45">
        <v>314</v>
      </c>
      <c r="B45">
        <v>0</v>
      </c>
      <c r="C45">
        <v>3610</v>
      </c>
      <c r="D45">
        <v>3610</v>
      </c>
      <c r="E45">
        <v>3610</v>
      </c>
      <c r="F45">
        <v>3610</v>
      </c>
      <c r="G45">
        <v>3610</v>
      </c>
      <c r="H45">
        <v>3610</v>
      </c>
      <c r="I45">
        <v>3610</v>
      </c>
      <c r="J45">
        <v>3610</v>
      </c>
      <c r="K45">
        <v>3610</v>
      </c>
      <c r="L45">
        <v>3610</v>
      </c>
      <c r="M45">
        <v>7220</v>
      </c>
      <c r="N45">
        <v>314</v>
      </c>
      <c r="O45">
        <f t="shared" si="0"/>
        <v>0</v>
      </c>
      <c r="P45">
        <f t="shared" si="1"/>
        <v>43320</v>
      </c>
    </row>
    <row r="46" spans="1:16" x14ac:dyDescent="0.25">
      <c r="A46">
        <v>315</v>
      </c>
      <c r="B46">
        <v>0</v>
      </c>
      <c r="C46">
        <v>18865</v>
      </c>
      <c r="D46">
        <v>15626.72</v>
      </c>
      <c r="E46">
        <v>15626.72</v>
      </c>
      <c r="F46">
        <v>15626.72</v>
      </c>
      <c r="G46">
        <v>15626.72</v>
      </c>
      <c r="H46">
        <v>15626.72</v>
      </c>
      <c r="I46">
        <v>15626.72</v>
      </c>
      <c r="J46">
        <v>15626.72</v>
      </c>
      <c r="K46">
        <v>15626.72</v>
      </c>
      <c r="L46">
        <v>15626.72</v>
      </c>
      <c r="M46">
        <v>34491.72</v>
      </c>
      <c r="N46">
        <v>315</v>
      </c>
      <c r="O46">
        <f t="shared" si="0"/>
        <v>0</v>
      </c>
      <c r="P46">
        <f t="shared" si="1"/>
        <v>193997.2</v>
      </c>
    </row>
    <row r="47" spans="1:16" x14ac:dyDescent="0.25">
      <c r="A47">
        <v>317</v>
      </c>
      <c r="B47">
        <v>2230</v>
      </c>
      <c r="C47">
        <v>2230</v>
      </c>
      <c r="D47">
        <v>2230</v>
      </c>
      <c r="E47">
        <v>2230</v>
      </c>
      <c r="F47">
        <v>2230</v>
      </c>
      <c r="G47">
        <v>2230</v>
      </c>
      <c r="H47">
        <v>2230</v>
      </c>
      <c r="I47">
        <v>2230</v>
      </c>
      <c r="J47">
        <v>2230</v>
      </c>
      <c r="K47">
        <v>2230</v>
      </c>
      <c r="L47">
        <v>2230</v>
      </c>
      <c r="M47">
        <v>2230</v>
      </c>
      <c r="N47">
        <v>317</v>
      </c>
      <c r="O47">
        <f t="shared" si="0"/>
        <v>0</v>
      </c>
      <c r="P47">
        <f t="shared" si="1"/>
        <v>26760</v>
      </c>
    </row>
    <row r="48" spans="1:16" x14ac:dyDescent="0.25">
      <c r="A48">
        <v>318</v>
      </c>
      <c r="B48">
        <v>1100</v>
      </c>
      <c r="C48">
        <v>750</v>
      </c>
      <c r="D48">
        <v>0</v>
      </c>
      <c r="E48">
        <v>0</v>
      </c>
      <c r="F48">
        <v>0</v>
      </c>
      <c r="G48">
        <v>0</v>
      </c>
      <c r="H48">
        <v>500</v>
      </c>
      <c r="I48">
        <v>0</v>
      </c>
      <c r="J48">
        <v>0</v>
      </c>
      <c r="K48">
        <v>0</v>
      </c>
      <c r="L48">
        <v>0</v>
      </c>
      <c r="M48">
        <v>0</v>
      </c>
      <c r="N48">
        <v>318</v>
      </c>
      <c r="O48">
        <f t="shared" si="0"/>
        <v>0</v>
      </c>
      <c r="P48">
        <f t="shared" si="1"/>
        <v>2350</v>
      </c>
    </row>
    <row r="49" spans="1:16" x14ac:dyDescent="0.25">
      <c r="A49">
        <v>322</v>
      </c>
      <c r="B49">
        <v>2000</v>
      </c>
      <c r="C49">
        <v>2000</v>
      </c>
      <c r="D49">
        <v>2000</v>
      </c>
      <c r="E49">
        <v>2000</v>
      </c>
      <c r="F49">
        <v>2000</v>
      </c>
      <c r="G49">
        <v>2000</v>
      </c>
      <c r="H49">
        <v>2000</v>
      </c>
      <c r="I49">
        <v>2000</v>
      </c>
      <c r="J49">
        <v>2000</v>
      </c>
      <c r="K49">
        <v>2000</v>
      </c>
      <c r="L49">
        <v>2000</v>
      </c>
      <c r="M49">
        <v>2000</v>
      </c>
      <c r="N49">
        <v>322</v>
      </c>
      <c r="O49">
        <f t="shared" si="0"/>
        <v>0</v>
      </c>
      <c r="P49">
        <f t="shared" si="1"/>
        <v>24000</v>
      </c>
    </row>
    <row r="50" spans="1:16" x14ac:dyDescent="0.25">
      <c r="A50">
        <v>323</v>
      </c>
      <c r="B50">
        <v>10000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323</v>
      </c>
      <c r="O50">
        <f t="shared" si="0"/>
        <v>0</v>
      </c>
      <c r="P50">
        <f t="shared" si="1"/>
        <v>10000</v>
      </c>
    </row>
    <row r="51" spans="1:16" x14ac:dyDescent="0.25">
      <c r="A51">
        <v>326</v>
      </c>
      <c r="B51">
        <v>137500</v>
      </c>
      <c r="C51">
        <v>78000</v>
      </c>
      <c r="D51">
        <v>52500</v>
      </c>
      <c r="E51">
        <v>25500</v>
      </c>
      <c r="F51">
        <v>6458.27</v>
      </c>
      <c r="G51">
        <v>60500</v>
      </c>
      <c r="H51">
        <v>2500</v>
      </c>
      <c r="I51">
        <v>13000</v>
      </c>
      <c r="J51">
        <v>0</v>
      </c>
      <c r="K51">
        <v>13000</v>
      </c>
      <c r="L51">
        <v>0</v>
      </c>
      <c r="M51">
        <v>0</v>
      </c>
      <c r="N51">
        <v>326</v>
      </c>
      <c r="O51">
        <f t="shared" si="0"/>
        <v>0</v>
      </c>
      <c r="P51">
        <f t="shared" si="1"/>
        <v>388958.27</v>
      </c>
    </row>
    <row r="52" spans="1:16" x14ac:dyDescent="0.25">
      <c r="A52">
        <v>329</v>
      </c>
      <c r="B52">
        <v>10000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329</v>
      </c>
      <c r="O52">
        <f t="shared" si="0"/>
        <v>0</v>
      </c>
      <c r="P52">
        <f t="shared" si="1"/>
        <v>10000</v>
      </c>
    </row>
    <row r="53" spans="1:16" x14ac:dyDescent="0.25">
      <c r="A53">
        <v>331</v>
      </c>
      <c r="B53">
        <v>0</v>
      </c>
      <c r="C53">
        <v>80000</v>
      </c>
      <c r="D53">
        <v>400000</v>
      </c>
      <c r="E53">
        <v>80000</v>
      </c>
      <c r="F53">
        <v>0</v>
      </c>
      <c r="G53">
        <v>50000</v>
      </c>
      <c r="H53">
        <v>0</v>
      </c>
      <c r="I53">
        <v>40000</v>
      </c>
      <c r="J53">
        <v>0</v>
      </c>
      <c r="K53">
        <v>0</v>
      </c>
      <c r="L53">
        <v>0</v>
      </c>
      <c r="M53">
        <v>0</v>
      </c>
      <c r="N53">
        <v>331</v>
      </c>
      <c r="O53">
        <f t="shared" si="0"/>
        <v>0</v>
      </c>
      <c r="P53">
        <f t="shared" si="1"/>
        <v>650000</v>
      </c>
    </row>
    <row r="54" spans="1:16" x14ac:dyDescent="0.25">
      <c r="A54">
        <v>333</v>
      </c>
      <c r="B54">
        <v>35000</v>
      </c>
      <c r="C54">
        <v>0</v>
      </c>
      <c r="D54">
        <v>5250</v>
      </c>
      <c r="E54">
        <v>0</v>
      </c>
      <c r="F54">
        <v>5250</v>
      </c>
      <c r="G54">
        <v>0</v>
      </c>
      <c r="H54">
        <v>5250</v>
      </c>
      <c r="I54">
        <v>23600</v>
      </c>
      <c r="J54">
        <v>5250</v>
      </c>
      <c r="K54">
        <v>0</v>
      </c>
      <c r="L54">
        <v>5250</v>
      </c>
      <c r="M54">
        <v>0</v>
      </c>
      <c r="N54" s="16">
        <v>333</v>
      </c>
      <c r="O54">
        <f t="shared" si="0"/>
        <v>0</v>
      </c>
      <c r="P54">
        <f t="shared" si="1"/>
        <v>84850</v>
      </c>
    </row>
    <row r="55" spans="1:16" x14ac:dyDescent="0.25">
      <c r="A55">
        <v>334</v>
      </c>
      <c r="B55">
        <v>104800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334</v>
      </c>
      <c r="O55">
        <f t="shared" si="0"/>
        <v>0</v>
      </c>
      <c r="P55">
        <f t="shared" si="1"/>
        <v>104800</v>
      </c>
    </row>
    <row r="56" spans="1:16" x14ac:dyDescent="0.25">
      <c r="A56">
        <v>336</v>
      </c>
      <c r="B56">
        <v>0</v>
      </c>
      <c r="C56">
        <v>68200</v>
      </c>
      <c r="D56">
        <v>26250</v>
      </c>
      <c r="E56">
        <v>50350</v>
      </c>
      <c r="F56">
        <v>0</v>
      </c>
      <c r="G56">
        <v>11095</v>
      </c>
      <c r="H56">
        <v>31160</v>
      </c>
      <c r="I56">
        <v>3421</v>
      </c>
      <c r="J56">
        <v>16250</v>
      </c>
      <c r="K56">
        <v>53100</v>
      </c>
      <c r="L56">
        <v>1705</v>
      </c>
      <c r="M56">
        <v>0</v>
      </c>
      <c r="N56">
        <v>336</v>
      </c>
      <c r="O56">
        <f t="shared" si="0"/>
        <v>0</v>
      </c>
      <c r="P56">
        <f t="shared" si="1"/>
        <v>261531</v>
      </c>
    </row>
    <row r="57" spans="1:16" x14ac:dyDescent="0.25">
      <c r="A57">
        <v>339</v>
      </c>
      <c r="B57">
        <v>44666.740000000005</v>
      </c>
      <c r="C57">
        <v>30166.66</v>
      </c>
      <c r="D57">
        <v>25166.66</v>
      </c>
      <c r="E57">
        <v>25166.66</v>
      </c>
      <c r="F57">
        <v>29166.66</v>
      </c>
      <c r="G57">
        <v>19166.66</v>
      </c>
      <c r="H57">
        <v>19166.66</v>
      </c>
      <c r="I57">
        <v>19166.66</v>
      </c>
      <c r="J57">
        <v>29166.66</v>
      </c>
      <c r="K57">
        <v>19166.66</v>
      </c>
      <c r="L57">
        <v>29166.66</v>
      </c>
      <c r="M57">
        <v>19166.66</v>
      </c>
      <c r="N57">
        <v>339</v>
      </c>
      <c r="O57">
        <f t="shared" si="0"/>
        <v>0</v>
      </c>
      <c r="P57">
        <f t="shared" si="1"/>
        <v>308500</v>
      </c>
    </row>
    <row r="58" spans="1:16" x14ac:dyDescent="0.25">
      <c r="A58">
        <v>341</v>
      </c>
      <c r="B58">
        <v>23100</v>
      </c>
      <c r="C58">
        <v>9570</v>
      </c>
      <c r="D58">
        <v>7150</v>
      </c>
      <c r="E58">
        <v>6409.5</v>
      </c>
      <c r="F58">
        <v>12340</v>
      </c>
      <c r="G58">
        <v>6147</v>
      </c>
      <c r="H58">
        <v>5897</v>
      </c>
      <c r="I58">
        <v>6638</v>
      </c>
      <c r="J58">
        <v>5114</v>
      </c>
      <c r="K58">
        <v>8849</v>
      </c>
      <c r="L58">
        <v>6500</v>
      </c>
      <c r="M58">
        <v>7500</v>
      </c>
      <c r="N58">
        <v>341</v>
      </c>
      <c r="O58">
        <f t="shared" si="0"/>
        <v>0</v>
      </c>
      <c r="P58">
        <f t="shared" si="1"/>
        <v>105214.5</v>
      </c>
    </row>
    <row r="59" spans="1:16" x14ac:dyDescent="0.25">
      <c r="A59">
        <v>345</v>
      </c>
      <c r="B59">
        <v>0</v>
      </c>
      <c r="C59">
        <v>330405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345</v>
      </c>
      <c r="O59">
        <f t="shared" si="0"/>
        <v>0</v>
      </c>
      <c r="P59">
        <f t="shared" si="1"/>
        <v>330405</v>
      </c>
    </row>
    <row r="60" spans="1:16" x14ac:dyDescent="0.25">
      <c r="A60">
        <v>347</v>
      </c>
      <c r="B60">
        <v>11000</v>
      </c>
      <c r="C60">
        <v>10000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347</v>
      </c>
      <c r="O60">
        <f t="shared" si="0"/>
        <v>0</v>
      </c>
      <c r="P60">
        <f t="shared" si="1"/>
        <v>21000</v>
      </c>
    </row>
    <row r="61" spans="1:16" x14ac:dyDescent="0.25">
      <c r="A61">
        <v>351</v>
      </c>
      <c r="B61">
        <v>4505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351</v>
      </c>
      <c r="O61">
        <f t="shared" si="0"/>
        <v>0</v>
      </c>
      <c r="P61">
        <f t="shared" si="1"/>
        <v>4505</v>
      </c>
    </row>
    <row r="62" spans="1:16" x14ac:dyDescent="0.25">
      <c r="A62">
        <v>353</v>
      </c>
      <c r="B62">
        <v>90000</v>
      </c>
      <c r="C62">
        <v>98500</v>
      </c>
      <c r="D62">
        <v>45000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353</v>
      </c>
      <c r="O62">
        <f t="shared" si="0"/>
        <v>0</v>
      </c>
      <c r="P62">
        <f t="shared" si="1"/>
        <v>233500</v>
      </c>
    </row>
    <row r="63" spans="1:16" x14ac:dyDescent="0.25">
      <c r="A63">
        <v>354</v>
      </c>
      <c r="B63">
        <v>6500</v>
      </c>
      <c r="C63">
        <v>91880</v>
      </c>
      <c r="D63">
        <v>2500</v>
      </c>
      <c r="E63">
        <v>1123</v>
      </c>
      <c r="F63">
        <v>1002</v>
      </c>
      <c r="G63">
        <v>6720</v>
      </c>
      <c r="H63">
        <v>2120</v>
      </c>
      <c r="I63">
        <v>2000</v>
      </c>
      <c r="J63">
        <v>42560</v>
      </c>
      <c r="K63">
        <v>4000</v>
      </c>
      <c r="L63">
        <v>2400</v>
      </c>
      <c r="M63">
        <v>2445</v>
      </c>
      <c r="N63">
        <v>354</v>
      </c>
      <c r="O63">
        <f t="shared" si="0"/>
        <v>0</v>
      </c>
      <c r="P63">
        <f t="shared" si="1"/>
        <v>165250</v>
      </c>
    </row>
    <row r="64" spans="1:16" x14ac:dyDescent="0.25">
      <c r="A64">
        <v>355</v>
      </c>
      <c r="B64">
        <v>20000</v>
      </c>
      <c r="C64">
        <v>10000</v>
      </c>
      <c r="D64">
        <v>15000</v>
      </c>
      <c r="E64">
        <v>15000</v>
      </c>
      <c r="F64">
        <v>10000</v>
      </c>
      <c r="G64">
        <v>12000</v>
      </c>
      <c r="H64">
        <v>11000</v>
      </c>
      <c r="I64">
        <v>11000</v>
      </c>
      <c r="J64">
        <v>6000</v>
      </c>
      <c r="K64">
        <v>15000</v>
      </c>
      <c r="L64">
        <v>10000</v>
      </c>
      <c r="M64">
        <v>15000</v>
      </c>
      <c r="N64">
        <v>355</v>
      </c>
      <c r="O64">
        <f t="shared" si="0"/>
        <v>0</v>
      </c>
      <c r="P64">
        <f t="shared" si="1"/>
        <v>150000</v>
      </c>
    </row>
    <row r="65" spans="1:16" x14ac:dyDescent="0.25">
      <c r="A65">
        <v>357</v>
      </c>
      <c r="B65">
        <v>242916</v>
      </c>
      <c r="C65">
        <v>252924</v>
      </c>
      <c r="D65">
        <v>237916</v>
      </c>
      <c r="E65">
        <v>147916</v>
      </c>
      <c r="F65">
        <v>58916</v>
      </c>
      <c r="G65">
        <v>47916</v>
      </c>
      <c r="H65">
        <v>155916</v>
      </c>
      <c r="I65">
        <v>47916</v>
      </c>
      <c r="J65">
        <v>167916</v>
      </c>
      <c r="K65">
        <v>47916</v>
      </c>
      <c r="L65">
        <v>58916</v>
      </c>
      <c r="M65">
        <v>57916</v>
      </c>
      <c r="N65">
        <v>357</v>
      </c>
      <c r="O65">
        <f t="shared" si="0"/>
        <v>0</v>
      </c>
      <c r="P65">
        <f t="shared" si="1"/>
        <v>1525000</v>
      </c>
    </row>
    <row r="66" spans="1:16" x14ac:dyDescent="0.25">
      <c r="A66">
        <v>359</v>
      </c>
      <c r="B66">
        <v>1706</v>
      </c>
      <c r="C66">
        <v>0</v>
      </c>
      <c r="D66">
        <v>1</v>
      </c>
      <c r="E66">
        <v>1706</v>
      </c>
      <c r="F66">
        <v>0</v>
      </c>
      <c r="G66">
        <v>1706</v>
      </c>
      <c r="H66">
        <v>0</v>
      </c>
      <c r="I66">
        <v>1706</v>
      </c>
      <c r="J66">
        <v>0</v>
      </c>
      <c r="K66">
        <v>0</v>
      </c>
      <c r="L66">
        <v>0</v>
      </c>
      <c r="M66">
        <v>0</v>
      </c>
      <c r="N66">
        <v>359</v>
      </c>
      <c r="O66">
        <f t="shared" si="0"/>
        <v>0</v>
      </c>
      <c r="P66">
        <f t="shared" si="1"/>
        <v>6825</v>
      </c>
    </row>
    <row r="67" spans="1:16" x14ac:dyDescent="0.25">
      <c r="A67">
        <v>362</v>
      </c>
      <c r="B67">
        <v>0</v>
      </c>
      <c r="C67">
        <v>35000</v>
      </c>
      <c r="D67">
        <v>0</v>
      </c>
      <c r="E67">
        <v>0</v>
      </c>
      <c r="F67">
        <v>0</v>
      </c>
      <c r="G67">
        <v>10000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362</v>
      </c>
      <c r="O67">
        <f t="shared" ref="O67:O119" si="2">+A67-N67</f>
        <v>0</v>
      </c>
      <c r="P67">
        <f t="shared" ref="P67:P119" si="3">SUM(B67:M67)</f>
        <v>45000</v>
      </c>
    </row>
    <row r="68" spans="1:16" x14ac:dyDescent="0.25">
      <c r="A68">
        <v>371</v>
      </c>
      <c r="B68">
        <v>20000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371</v>
      </c>
      <c r="O68">
        <f t="shared" si="2"/>
        <v>0</v>
      </c>
      <c r="P68">
        <f t="shared" si="3"/>
        <v>20000</v>
      </c>
    </row>
    <row r="69" spans="1:16" x14ac:dyDescent="0.25">
      <c r="A69">
        <v>375</v>
      </c>
      <c r="B69">
        <v>3000</v>
      </c>
      <c r="C69">
        <v>3000</v>
      </c>
      <c r="D69">
        <v>3000</v>
      </c>
      <c r="E69">
        <v>3000</v>
      </c>
      <c r="F69">
        <v>3000</v>
      </c>
      <c r="G69">
        <v>3000</v>
      </c>
      <c r="H69">
        <v>3000</v>
      </c>
      <c r="I69">
        <v>3000</v>
      </c>
      <c r="J69">
        <v>4500</v>
      </c>
      <c r="K69">
        <v>3000</v>
      </c>
      <c r="L69">
        <v>10000</v>
      </c>
      <c r="M69">
        <v>4500</v>
      </c>
      <c r="N69">
        <v>375</v>
      </c>
      <c r="O69">
        <f t="shared" si="2"/>
        <v>0</v>
      </c>
      <c r="P69">
        <f t="shared" si="3"/>
        <v>46000</v>
      </c>
    </row>
    <row r="70" spans="1:16" x14ac:dyDescent="0.25">
      <c r="A70">
        <v>382</v>
      </c>
      <c r="B70">
        <v>14600</v>
      </c>
      <c r="C70">
        <v>0</v>
      </c>
      <c r="D70">
        <v>5000</v>
      </c>
      <c r="E70">
        <v>5000</v>
      </c>
      <c r="F70">
        <v>30000</v>
      </c>
      <c r="G70">
        <v>21500</v>
      </c>
      <c r="H70">
        <v>0</v>
      </c>
      <c r="I70">
        <v>0</v>
      </c>
      <c r="J70">
        <v>0</v>
      </c>
      <c r="K70">
        <v>1000</v>
      </c>
      <c r="L70">
        <v>0</v>
      </c>
      <c r="M70">
        <v>1500</v>
      </c>
      <c r="N70">
        <v>382</v>
      </c>
      <c r="O70">
        <f t="shared" si="2"/>
        <v>0</v>
      </c>
      <c r="P70">
        <f t="shared" si="3"/>
        <v>78600</v>
      </c>
    </row>
    <row r="71" spans="1:16" x14ac:dyDescent="0.25">
      <c r="A71">
        <v>385</v>
      </c>
      <c r="B71">
        <v>20000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385</v>
      </c>
      <c r="O71">
        <f t="shared" si="2"/>
        <v>0</v>
      </c>
      <c r="P71">
        <f t="shared" si="3"/>
        <v>20000</v>
      </c>
    </row>
    <row r="72" spans="1:16" x14ac:dyDescent="0.25">
      <c r="A72">
        <v>391</v>
      </c>
      <c r="B72">
        <v>40965.51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391</v>
      </c>
      <c r="O72">
        <f t="shared" si="2"/>
        <v>0</v>
      </c>
      <c r="P72">
        <f t="shared" si="3"/>
        <v>40965.51</v>
      </c>
    </row>
    <row r="73" spans="1:16" x14ac:dyDescent="0.25">
      <c r="A73">
        <v>392</v>
      </c>
      <c r="B73">
        <v>0</v>
      </c>
      <c r="C73">
        <v>0</v>
      </c>
      <c r="D73">
        <v>0</v>
      </c>
      <c r="E73">
        <v>1519226</v>
      </c>
      <c r="F73">
        <v>0</v>
      </c>
      <c r="G73">
        <v>0</v>
      </c>
      <c r="H73">
        <v>1519226</v>
      </c>
      <c r="I73">
        <v>0</v>
      </c>
      <c r="J73">
        <v>0</v>
      </c>
      <c r="K73">
        <v>1519226</v>
      </c>
      <c r="L73">
        <v>0</v>
      </c>
      <c r="M73">
        <v>1519226</v>
      </c>
      <c r="N73">
        <v>392</v>
      </c>
      <c r="O73">
        <f t="shared" si="2"/>
        <v>0</v>
      </c>
      <c r="P73">
        <f t="shared" si="3"/>
        <v>6076904</v>
      </c>
    </row>
    <row r="74" spans="1:16" x14ac:dyDescent="0.25">
      <c r="A74">
        <v>396</v>
      </c>
      <c r="B74">
        <v>30000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18">
        <v>396</v>
      </c>
      <c r="O74">
        <f t="shared" si="2"/>
        <v>0</v>
      </c>
      <c r="P74">
        <f t="shared" si="3"/>
        <v>30000</v>
      </c>
    </row>
    <row r="75" spans="1:16" ht="15.75" thickBot="1" x14ac:dyDescent="0.3">
      <c r="A75">
        <v>399</v>
      </c>
      <c r="B75">
        <v>5000</v>
      </c>
      <c r="C75">
        <v>5000</v>
      </c>
      <c r="D75">
        <v>5000</v>
      </c>
      <c r="E75">
        <v>5000</v>
      </c>
      <c r="F75">
        <v>5000</v>
      </c>
      <c r="G75">
        <v>5000</v>
      </c>
      <c r="H75">
        <v>5000</v>
      </c>
      <c r="I75">
        <v>5000</v>
      </c>
      <c r="J75">
        <v>5000</v>
      </c>
      <c r="K75">
        <v>5000</v>
      </c>
      <c r="L75">
        <v>5000</v>
      </c>
      <c r="M75">
        <v>5000</v>
      </c>
      <c r="N75" s="12">
        <v>399</v>
      </c>
      <c r="O75">
        <f t="shared" si="2"/>
        <v>0</v>
      </c>
      <c r="P75">
        <f t="shared" si="3"/>
        <v>60000</v>
      </c>
    </row>
    <row r="76" spans="1:16" x14ac:dyDescent="0.25">
      <c r="A76">
        <v>451</v>
      </c>
      <c r="B76">
        <v>14510.674999999999</v>
      </c>
      <c r="C76">
        <v>14510.674999999999</v>
      </c>
      <c r="D76">
        <v>14510.674999999999</v>
      </c>
      <c r="E76">
        <v>14510.674999999999</v>
      </c>
      <c r="F76">
        <v>14510.674999999999</v>
      </c>
      <c r="G76">
        <v>14510.674999999999</v>
      </c>
      <c r="H76">
        <v>14510.674999999999</v>
      </c>
      <c r="I76">
        <v>14510.674999999999</v>
      </c>
      <c r="J76">
        <v>14510.674999999999</v>
      </c>
      <c r="K76">
        <v>14510.674999999999</v>
      </c>
      <c r="L76">
        <v>14510.674999999999</v>
      </c>
      <c r="M76">
        <v>14510.674999999999</v>
      </c>
      <c r="N76" s="33">
        <v>451</v>
      </c>
      <c r="O76">
        <f t="shared" si="2"/>
        <v>0</v>
      </c>
      <c r="P76">
        <f t="shared" si="3"/>
        <v>174128.09999999998</v>
      </c>
    </row>
    <row r="77" spans="1:16" ht="15.75" thickBot="1" x14ac:dyDescent="0.3">
      <c r="A77">
        <v>452</v>
      </c>
      <c r="B77">
        <v>106048</v>
      </c>
      <c r="C77">
        <v>106048</v>
      </c>
      <c r="D77">
        <v>106048</v>
      </c>
      <c r="E77">
        <v>106048</v>
      </c>
      <c r="F77">
        <v>106048</v>
      </c>
      <c r="G77">
        <v>106048</v>
      </c>
      <c r="H77">
        <v>106048</v>
      </c>
      <c r="I77">
        <v>106048</v>
      </c>
      <c r="J77">
        <v>106048</v>
      </c>
      <c r="K77">
        <v>106048</v>
      </c>
      <c r="L77">
        <v>106048</v>
      </c>
      <c r="M77">
        <v>167874.3</v>
      </c>
      <c r="N77" s="34">
        <v>452</v>
      </c>
      <c r="O77">
        <f t="shared" si="2"/>
        <v>0</v>
      </c>
      <c r="P77">
        <f t="shared" si="3"/>
        <v>1334402.3</v>
      </c>
    </row>
    <row r="78" spans="1:16" x14ac:dyDescent="0.25">
      <c r="A78">
        <v>511</v>
      </c>
      <c r="B78">
        <v>72000</v>
      </c>
      <c r="C78">
        <v>35000</v>
      </c>
      <c r="D78">
        <v>0</v>
      </c>
      <c r="E78">
        <v>0</v>
      </c>
      <c r="F78">
        <v>0</v>
      </c>
      <c r="G78">
        <v>5000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511</v>
      </c>
      <c r="O78">
        <f t="shared" si="2"/>
        <v>0</v>
      </c>
      <c r="P78">
        <f t="shared" si="3"/>
        <v>112000</v>
      </c>
    </row>
    <row r="79" spans="1:16" x14ac:dyDescent="0.25">
      <c r="A79">
        <v>515</v>
      </c>
      <c r="B79">
        <v>0</v>
      </c>
      <c r="C79">
        <v>74000</v>
      </c>
      <c r="D79">
        <v>145700</v>
      </c>
      <c r="E79">
        <v>0</v>
      </c>
      <c r="F79">
        <v>0</v>
      </c>
      <c r="G79">
        <v>0</v>
      </c>
      <c r="H79">
        <v>0</v>
      </c>
      <c r="I79">
        <v>16000</v>
      </c>
      <c r="J79">
        <v>0</v>
      </c>
      <c r="K79">
        <v>0</v>
      </c>
      <c r="L79">
        <v>0</v>
      </c>
      <c r="M79">
        <v>0</v>
      </c>
      <c r="N79">
        <v>515</v>
      </c>
      <c r="O79">
        <f t="shared" si="2"/>
        <v>0</v>
      </c>
      <c r="P79">
        <f t="shared" si="3"/>
        <v>235700</v>
      </c>
    </row>
    <row r="80" spans="1:16" x14ac:dyDescent="0.25">
      <c r="A80">
        <v>531</v>
      </c>
      <c r="B80">
        <v>0</v>
      </c>
      <c r="C80">
        <v>0</v>
      </c>
      <c r="D80">
        <v>0</v>
      </c>
      <c r="E80">
        <v>0</v>
      </c>
      <c r="F80">
        <v>0</v>
      </c>
      <c r="G80">
        <v>30000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531</v>
      </c>
      <c r="O80">
        <f t="shared" si="2"/>
        <v>0</v>
      </c>
      <c r="P80">
        <f t="shared" si="3"/>
        <v>30000</v>
      </c>
    </row>
    <row r="81" spans="1:16" x14ac:dyDescent="0.25">
      <c r="A81">
        <v>541</v>
      </c>
      <c r="B81">
        <v>0</v>
      </c>
      <c r="C81">
        <v>0</v>
      </c>
      <c r="D81">
        <v>300000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541</v>
      </c>
      <c r="O81">
        <f t="shared" si="2"/>
        <v>0</v>
      </c>
      <c r="P81">
        <f t="shared" si="3"/>
        <v>300000</v>
      </c>
    </row>
    <row r="82" spans="1:16" x14ac:dyDescent="0.25">
      <c r="A82">
        <v>562</v>
      </c>
      <c r="B82">
        <v>490000</v>
      </c>
      <c r="C82">
        <v>260000</v>
      </c>
      <c r="D82">
        <v>60000</v>
      </c>
      <c r="E82">
        <v>60000</v>
      </c>
      <c r="F82">
        <v>60000</v>
      </c>
      <c r="G82">
        <v>0</v>
      </c>
      <c r="H82">
        <v>60000</v>
      </c>
      <c r="I82">
        <v>100000</v>
      </c>
      <c r="J82">
        <v>60000</v>
      </c>
      <c r="K82">
        <v>0</v>
      </c>
      <c r="L82">
        <v>60000</v>
      </c>
      <c r="M82">
        <v>0</v>
      </c>
      <c r="N82">
        <v>562</v>
      </c>
      <c r="O82">
        <f t="shared" si="2"/>
        <v>0</v>
      </c>
      <c r="P82">
        <f t="shared" si="3"/>
        <v>1210000</v>
      </c>
    </row>
    <row r="83" spans="1:16" x14ac:dyDescent="0.25">
      <c r="A83">
        <v>563</v>
      </c>
      <c r="B83">
        <v>0</v>
      </c>
      <c r="C83">
        <v>30000</v>
      </c>
      <c r="D83">
        <v>40000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563</v>
      </c>
      <c r="O83">
        <f t="shared" si="2"/>
        <v>0</v>
      </c>
      <c r="P83">
        <f t="shared" si="3"/>
        <v>70000</v>
      </c>
    </row>
    <row r="84" spans="1:16" x14ac:dyDescent="0.25">
      <c r="A84">
        <v>566</v>
      </c>
      <c r="B84">
        <v>80000</v>
      </c>
      <c r="C84">
        <v>130000</v>
      </c>
      <c r="D84">
        <v>0</v>
      </c>
      <c r="E84">
        <v>0</v>
      </c>
      <c r="F84">
        <v>0</v>
      </c>
      <c r="G84">
        <v>110000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566</v>
      </c>
      <c r="O84">
        <f t="shared" si="2"/>
        <v>0</v>
      </c>
      <c r="P84">
        <f t="shared" si="3"/>
        <v>320000</v>
      </c>
    </row>
    <row r="85" spans="1:16" x14ac:dyDescent="0.25">
      <c r="A85">
        <v>567</v>
      </c>
      <c r="B85">
        <v>75000</v>
      </c>
      <c r="C85">
        <v>55000</v>
      </c>
      <c r="D85">
        <v>20000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567</v>
      </c>
      <c r="O85">
        <f t="shared" si="2"/>
        <v>0</v>
      </c>
      <c r="P85">
        <f t="shared" si="3"/>
        <v>150000</v>
      </c>
    </row>
    <row r="86" spans="1:16" x14ac:dyDescent="0.25">
      <c r="A86">
        <v>569</v>
      </c>
      <c r="B86">
        <v>17000</v>
      </c>
      <c r="C86">
        <v>20000</v>
      </c>
      <c r="D86">
        <v>0</v>
      </c>
      <c r="E86">
        <v>5000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569</v>
      </c>
      <c r="O86">
        <f t="shared" si="2"/>
        <v>0</v>
      </c>
      <c r="P86">
        <f t="shared" si="3"/>
        <v>42000</v>
      </c>
    </row>
    <row r="87" spans="1:16" x14ac:dyDescent="0.25">
      <c r="A87">
        <v>579</v>
      </c>
      <c r="B87">
        <v>15000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591</v>
      </c>
      <c r="O87">
        <f t="shared" si="2"/>
        <v>-12</v>
      </c>
      <c r="P87">
        <f t="shared" si="3"/>
        <v>15000</v>
      </c>
    </row>
    <row r="88" spans="1:16" ht="15.75" thickBot="1" x14ac:dyDescent="0.3">
      <c r="A88" t="s">
        <v>190</v>
      </c>
      <c r="B88">
        <v>7617667.0059000002</v>
      </c>
      <c r="C88">
        <v>10163423.725900002</v>
      </c>
      <c r="D88">
        <v>10254996.765900001</v>
      </c>
      <c r="E88">
        <v>10272576.455499999</v>
      </c>
      <c r="F88">
        <v>8525606.6158999987</v>
      </c>
      <c r="G88">
        <v>9028274.345900001</v>
      </c>
      <c r="H88">
        <v>10177476.3059</v>
      </c>
      <c r="I88">
        <v>11118950.725900002</v>
      </c>
      <c r="J88">
        <v>8931596.3430000022</v>
      </c>
      <c r="K88">
        <v>9996647.4858999997</v>
      </c>
      <c r="L88">
        <v>8159066.3458999991</v>
      </c>
      <c r="M88">
        <v>15194158.025900003</v>
      </c>
      <c r="N88" s="12">
        <v>597</v>
      </c>
      <c r="O88" t="e">
        <f t="shared" si="2"/>
        <v>#VALUE!</v>
      </c>
      <c r="P88">
        <f t="shared" si="3"/>
        <v>119440440.14749999</v>
      </c>
    </row>
    <row r="89" spans="1:16" x14ac:dyDescent="0.25">
      <c r="N89" s="18">
        <v>1234</v>
      </c>
      <c r="O89">
        <f t="shared" si="2"/>
        <v>-1234</v>
      </c>
      <c r="P89">
        <f t="shared" si="3"/>
        <v>0</v>
      </c>
    </row>
    <row r="90" spans="1:16" x14ac:dyDescent="0.25">
      <c r="N90" s="18">
        <v>1234</v>
      </c>
      <c r="O90">
        <f t="shared" si="2"/>
        <v>-1234</v>
      </c>
      <c r="P90">
        <f t="shared" si="3"/>
        <v>0</v>
      </c>
    </row>
    <row r="91" spans="1:16" x14ac:dyDescent="0.25">
      <c r="O91">
        <f t="shared" si="2"/>
        <v>0</v>
      </c>
      <c r="P91">
        <f t="shared" si="3"/>
        <v>0</v>
      </c>
    </row>
    <row r="92" spans="1:16" x14ac:dyDescent="0.25">
      <c r="O92">
        <f t="shared" si="2"/>
        <v>0</v>
      </c>
      <c r="P92">
        <f t="shared" si="3"/>
        <v>0</v>
      </c>
    </row>
    <row r="93" spans="1:16" x14ac:dyDescent="0.25">
      <c r="O93">
        <f t="shared" si="2"/>
        <v>0</v>
      </c>
      <c r="P93">
        <f t="shared" si="3"/>
        <v>0</v>
      </c>
    </row>
    <row r="94" spans="1:16" x14ac:dyDescent="0.25">
      <c r="O94">
        <f t="shared" si="2"/>
        <v>0</v>
      </c>
      <c r="P94">
        <f t="shared" si="3"/>
        <v>0</v>
      </c>
    </row>
    <row r="95" spans="1:16" x14ac:dyDescent="0.25">
      <c r="O95">
        <f t="shared" si="2"/>
        <v>0</v>
      </c>
      <c r="P95">
        <f t="shared" si="3"/>
        <v>0</v>
      </c>
    </row>
    <row r="96" spans="1:16" x14ac:dyDescent="0.25">
      <c r="O96">
        <f t="shared" si="2"/>
        <v>0</v>
      </c>
      <c r="P96">
        <f t="shared" si="3"/>
        <v>0</v>
      </c>
    </row>
    <row r="97" spans="15:16" x14ac:dyDescent="0.25">
      <c r="O97">
        <f t="shared" si="2"/>
        <v>0</v>
      </c>
      <c r="P97">
        <f t="shared" si="3"/>
        <v>0</v>
      </c>
    </row>
    <row r="98" spans="15:16" x14ac:dyDescent="0.25">
      <c r="O98">
        <f t="shared" si="2"/>
        <v>0</v>
      </c>
      <c r="P98">
        <f t="shared" si="3"/>
        <v>0</v>
      </c>
    </row>
    <row r="99" spans="15:16" x14ac:dyDescent="0.25">
      <c r="O99">
        <f t="shared" si="2"/>
        <v>0</v>
      </c>
      <c r="P99">
        <f t="shared" si="3"/>
        <v>0</v>
      </c>
    </row>
    <row r="100" spans="15:16" x14ac:dyDescent="0.25">
      <c r="O100">
        <f t="shared" si="2"/>
        <v>0</v>
      </c>
      <c r="P100">
        <f t="shared" si="3"/>
        <v>0</v>
      </c>
    </row>
    <row r="101" spans="15:16" x14ac:dyDescent="0.25">
      <c r="O101">
        <f t="shared" si="2"/>
        <v>0</v>
      </c>
      <c r="P101">
        <f t="shared" si="3"/>
        <v>0</v>
      </c>
    </row>
    <row r="102" spans="15:16" x14ac:dyDescent="0.25">
      <c r="O102">
        <f t="shared" si="2"/>
        <v>0</v>
      </c>
      <c r="P102">
        <f t="shared" si="3"/>
        <v>0</v>
      </c>
    </row>
    <row r="103" spans="15:16" x14ac:dyDescent="0.25">
      <c r="O103">
        <f t="shared" si="2"/>
        <v>0</v>
      </c>
      <c r="P103">
        <f t="shared" si="3"/>
        <v>0</v>
      </c>
    </row>
    <row r="104" spans="15:16" x14ac:dyDescent="0.25">
      <c r="O104">
        <f t="shared" si="2"/>
        <v>0</v>
      </c>
      <c r="P104">
        <f t="shared" si="3"/>
        <v>0</v>
      </c>
    </row>
    <row r="105" spans="15:16" x14ac:dyDescent="0.25">
      <c r="O105">
        <f t="shared" si="2"/>
        <v>0</v>
      </c>
      <c r="P105">
        <f t="shared" si="3"/>
        <v>0</v>
      </c>
    </row>
    <row r="106" spans="15:16" x14ac:dyDescent="0.25">
      <c r="O106">
        <f t="shared" si="2"/>
        <v>0</v>
      </c>
      <c r="P106">
        <f t="shared" si="3"/>
        <v>0</v>
      </c>
    </row>
    <row r="107" spans="15:16" x14ac:dyDescent="0.25">
      <c r="O107">
        <f t="shared" si="2"/>
        <v>0</v>
      </c>
      <c r="P107">
        <f t="shared" si="3"/>
        <v>0</v>
      </c>
    </row>
    <row r="108" spans="15:16" x14ac:dyDescent="0.25">
      <c r="O108">
        <f t="shared" si="2"/>
        <v>0</v>
      </c>
      <c r="P108">
        <f t="shared" si="3"/>
        <v>0</v>
      </c>
    </row>
    <row r="109" spans="15:16" x14ac:dyDescent="0.25">
      <c r="O109">
        <f t="shared" si="2"/>
        <v>0</v>
      </c>
      <c r="P109">
        <f t="shared" si="3"/>
        <v>0</v>
      </c>
    </row>
    <row r="110" spans="15:16" x14ac:dyDescent="0.25">
      <c r="O110">
        <f t="shared" si="2"/>
        <v>0</v>
      </c>
      <c r="P110">
        <f t="shared" si="3"/>
        <v>0</v>
      </c>
    </row>
    <row r="111" spans="15:16" x14ac:dyDescent="0.25">
      <c r="O111">
        <f t="shared" si="2"/>
        <v>0</v>
      </c>
      <c r="P111">
        <f t="shared" si="3"/>
        <v>0</v>
      </c>
    </row>
    <row r="112" spans="15:16" x14ac:dyDescent="0.25">
      <c r="O112">
        <f t="shared" si="2"/>
        <v>0</v>
      </c>
      <c r="P112">
        <f t="shared" si="3"/>
        <v>0</v>
      </c>
    </row>
    <row r="113" spans="15:16" x14ac:dyDescent="0.25">
      <c r="O113">
        <f t="shared" si="2"/>
        <v>0</v>
      </c>
      <c r="P113">
        <f t="shared" si="3"/>
        <v>0</v>
      </c>
    </row>
    <row r="114" spans="15:16" x14ac:dyDescent="0.25">
      <c r="O114">
        <f t="shared" si="2"/>
        <v>0</v>
      </c>
      <c r="P114">
        <f t="shared" si="3"/>
        <v>0</v>
      </c>
    </row>
    <row r="115" spans="15:16" x14ac:dyDescent="0.25">
      <c r="O115">
        <f t="shared" si="2"/>
        <v>0</v>
      </c>
      <c r="P115">
        <f t="shared" si="3"/>
        <v>0</v>
      </c>
    </row>
    <row r="116" spans="15:16" x14ac:dyDescent="0.25">
      <c r="O116">
        <f t="shared" si="2"/>
        <v>0</v>
      </c>
      <c r="P116">
        <f t="shared" si="3"/>
        <v>0</v>
      </c>
    </row>
    <row r="117" spans="15:16" x14ac:dyDescent="0.25">
      <c r="O117">
        <f t="shared" si="2"/>
        <v>0</v>
      </c>
      <c r="P117">
        <f t="shared" si="3"/>
        <v>0</v>
      </c>
    </row>
    <row r="118" spans="15:16" x14ac:dyDescent="0.25">
      <c r="O118">
        <f t="shared" si="2"/>
        <v>0</v>
      </c>
      <c r="P118">
        <f t="shared" si="3"/>
        <v>0</v>
      </c>
    </row>
    <row r="119" spans="15:16" x14ac:dyDescent="0.25">
      <c r="O119">
        <f t="shared" si="2"/>
        <v>0</v>
      </c>
      <c r="P119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EGRESOS 2018</vt:lpstr>
      <vt:lpstr>Hoja1</vt:lpstr>
      <vt:lpstr>'EGRESOS 2018'!Área_de_impresión</vt:lpstr>
      <vt:lpstr>PRESU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cp:lastPrinted>2018-02-27T20:25:02Z</cp:lastPrinted>
  <dcterms:created xsi:type="dcterms:W3CDTF">2018-02-13T17:13:52Z</dcterms:created>
  <dcterms:modified xsi:type="dcterms:W3CDTF">2018-07-18T18:10:07Z</dcterms:modified>
</cp:coreProperties>
</file>